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asserspringen\2021\Wasserspringen\Wettkämpfe\211019  IABS St. Gallen\01_Wettkampf\04_Kamprichter\"/>
    </mc:Choice>
  </mc:AlternateContent>
  <xr:revisionPtr revIDLastSave="0" documentId="13_ncr:1_{0D351157-38FC-48D8-BA79-33180DC04D85}" xr6:coauthVersionLast="47" xr6:coauthVersionMax="47" xr10:uidLastSave="{00000000-0000-0000-0000-000000000000}"/>
  <bookViews>
    <workbookView xWindow="2736" yWindow="1992" windowWidth="29568" windowHeight="15708" activeTab="1" xr2:uid="{00000000-000D-0000-FFFF-FFFF00000000}"/>
  </bookViews>
  <sheets>
    <sheet name="Kampfrichter" sheetId="2" r:id="rId1"/>
    <sheet name="KampfrichterEinsatz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L26" i="1"/>
  <c r="L9" i="1"/>
  <c r="J26" i="1"/>
  <c r="AG31" i="1" l="1"/>
  <c r="AG32" i="1"/>
  <c r="AG33" i="1"/>
  <c r="AG34" i="1"/>
  <c r="AG35" i="1"/>
  <c r="M27" i="1" l="1"/>
  <c r="L27" i="1"/>
  <c r="AF27" i="1" l="1"/>
  <c r="AE27" i="1"/>
  <c r="AD27" i="1"/>
  <c r="AC27" i="1"/>
  <c r="AB27" i="1"/>
  <c r="AA27" i="1"/>
  <c r="Z27" i="1"/>
  <c r="Y27" i="1"/>
  <c r="X27" i="1"/>
  <c r="W27" i="1"/>
  <c r="V27" i="1"/>
  <c r="T27" i="1"/>
  <c r="O27" i="1"/>
  <c r="N27" i="1"/>
  <c r="I27" i="1"/>
  <c r="H27" i="1"/>
  <c r="G27" i="1"/>
  <c r="F27" i="1"/>
  <c r="E27" i="1"/>
  <c r="D27" i="1"/>
  <c r="AF26" i="1"/>
  <c r="AB26" i="1"/>
  <c r="Z26" i="1"/>
  <c r="X26" i="1"/>
  <c r="V26" i="1"/>
  <c r="T26" i="1"/>
  <c r="N26" i="1"/>
  <c r="H26" i="1"/>
  <c r="F26" i="1"/>
  <c r="D26" i="1"/>
  <c r="AE10" i="1"/>
  <c r="AB10" i="1"/>
  <c r="AA10" i="1"/>
  <c r="Y10" i="1"/>
  <c r="X10" i="1"/>
  <c r="W10" i="1"/>
  <c r="V10" i="1"/>
  <c r="O10" i="1"/>
  <c r="M10" i="1"/>
  <c r="L10" i="1"/>
  <c r="K10" i="1"/>
  <c r="J10" i="1"/>
  <c r="M41" i="1" l="1"/>
  <c r="L37" i="1"/>
  <c r="M37" i="1"/>
  <c r="M38" i="1" l="1"/>
  <c r="M42" i="1" s="1"/>
  <c r="AG30" i="1"/>
  <c r="AG12" i="1"/>
  <c r="AG13" i="1"/>
  <c r="AG14" i="1"/>
  <c r="AG15" i="1"/>
  <c r="AG16" i="1"/>
  <c r="AG17" i="1"/>
  <c r="AG18" i="1"/>
  <c r="E41" i="1"/>
  <c r="E10" i="1"/>
  <c r="D10" i="1"/>
  <c r="D9" i="1"/>
  <c r="E37" i="1"/>
  <c r="D37" i="1"/>
  <c r="E38" i="1" l="1"/>
  <c r="E42" i="1" s="1"/>
  <c r="X9" i="1"/>
  <c r="AC10" i="1" l="1"/>
  <c r="AA41" i="1" l="1"/>
  <c r="Z10" i="1"/>
  <c r="Z9" i="1"/>
  <c r="Y41" i="1"/>
  <c r="W37" i="1"/>
  <c r="K37" i="1"/>
  <c r="AG19" i="1"/>
  <c r="G37" i="1"/>
  <c r="AC37" i="1"/>
  <c r="Y37" i="1"/>
  <c r="AA38" i="1" l="1"/>
  <c r="AA42" i="1" s="1"/>
  <c r="X37" i="1"/>
  <c r="Y38" i="1" s="1"/>
  <c r="Y42" i="1" s="1"/>
  <c r="F37" i="1"/>
  <c r="G38" i="1" s="1"/>
  <c r="AE41" i="1"/>
  <c r="W41" i="1"/>
  <c r="O41" i="1"/>
  <c r="G41" i="1"/>
  <c r="I41" i="1"/>
  <c r="K41" i="1"/>
  <c r="P42" i="1"/>
  <c r="Q42" i="1"/>
  <c r="R42" i="1"/>
  <c r="S42" i="1"/>
  <c r="T41" i="1"/>
  <c r="U41" i="1"/>
  <c r="AG36" i="1"/>
  <c r="V37" i="1" l="1"/>
  <c r="V9" i="1"/>
  <c r="W38" i="1" l="1"/>
  <c r="AF41" i="1"/>
  <c r="U42" i="1" l="1"/>
  <c r="AG28" i="1" l="1"/>
  <c r="AG29" i="1" l="1"/>
  <c r="AG20" i="1" l="1"/>
  <c r="AG11" i="1"/>
  <c r="AE37" i="1"/>
  <c r="AD37" i="1"/>
  <c r="O37" i="1"/>
  <c r="I37" i="1"/>
  <c r="AB9" i="1"/>
  <c r="T9" i="1"/>
  <c r="AF9" i="1"/>
  <c r="N9" i="1"/>
  <c r="J9" i="1"/>
  <c r="H9" i="1"/>
  <c r="F9" i="1"/>
  <c r="AD10" i="1"/>
  <c r="T10" i="1"/>
  <c r="AF10" i="1"/>
  <c r="N10" i="1"/>
  <c r="I10" i="1"/>
  <c r="H10" i="1"/>
  <c r="G10" i="1"/>
  <c r="F10" i="1"/>
  <c r="AB37" i="1" l="1"/>
  <c r="N37" i="1"/>
  <c r="H37" i="1"/>
  <c r="J37" i="1"/>
  <c r="AF37" i="1"/>
  <c r="B43" i="1"/>
  <c r="B44" i="1" s="1"/>
  <c r="E44" i="2"/>
  <c r="B41" i="1" s="1"/>
  <c r="B42" i="1" l="1"/>
  <c r="M39" i="1" s="1"/>
  <c r="M40" i="1" s="1"/>
  <c r="AA39" i="1" l="1"/>
  <c r="AA40" i="1" s="1"/>
  <c r="E39" i="1"/>
  <c r="E40" i="1" s="1"/>
  <c r="Y39" i="1"/>
  <c r="Y40" i="1" s="1"/>
  <c r="G39" i="1"/>
  <c r="P39" i="1"/>
  <c r="R39" i="1"/>
  <c r="Q39" i="1"/>
  <c r="S39" i="1"/>
  <c r="U39" i="1"/>
  <c r="U40" i="1" s="1"/>
  <c r="AE39" i="1"/>
  <c r="K39" i="1"/>
  <c r="T39" i="1"/>
  <c r="W39" i="1"/>
  <c r="W40" i="1" s="1"/>
  <c r="I39" i="1"/>
  <c r="O39" i="1"/>
  <c r="AF39" i="1"/>
  <c r="W42" i="1"/>
  <c r="T37" i="1" l="1"/>
  <c r="AG37" i="1" s="1"/>
  <c r="T38" i="1" l="1"/>
  <c r="AF38" i="1"/>
  <c r="G42" i="1" l="1"/>
  <c r="G40" i="1"/>
  <c r="T42" i="1"/>
  <c r="T40" i="1"/>
  <c r="AF42" i="1"/>
  <c r="AF40" i="1"/>
  <c r="K38" i="1"/>
  <c r="AE38" i="1"/>
  <c r="I38" i="1"/>
  <c r="O38" i="1"/>
  <c r="I42" i="1" l="1"/>
  <c r="I40" i="1"/>
  <c r="K42" i="1"/>
  <c r="K40" i="1"/>
  <c r="O42" i="1"/>
  <c r="O40" i="1"/>
  <c r="AE42" i="1"/>
  <c r="AE40" i="1"/>
</calcChain>
</file>

<file path=xl/sharedStrings.xml><?xml version="1.0" encoding="utf-8"?>
<sst xmlns="http://schemas.openxmlformats.org/spreadsheetml/2006/main" count="164" uniqueCount="116">
  <si>
    <t>Samstag</t>
  </si>
  <si>
    <t>competition</t>
  </si>
  <si>
    <t>No.</t>
  </si>
  <si>
    <t>VWM</t>
  </si>
  <si>
    <t>AARE</t>
  </si>
  <si>
    <t>VZW</t>
  </si>
  <si>
    <t>WK</t>
  </si>
  <si>
    <t>Frey</t>
  </si>
  <si>
    <t>Sonntag</t>
  </si>
  <si>
    <t xml:space="preserve">Kampfrichter / judges and referees  </t>
  </si>
  <si>
    <t>Club</t>
  </si>
  <si>
    <t>surname</t>
  </si>
  <si>
    <t>first name</t>
  </si>
  <si>
    <t>No starts</t>
  </si>
  <si>
    <t>Verein</t>
  </si>
  <si>
    <t>Name</t>
  </si>
  <si>
    <t>Vorname</t>
  </si>
  <si>
    <t>Anzahl Starts</t>
  </si>
  <si>
    <t>Carmen</t>
  </si>
  <si>
    <t>SCSG</t>
  </si>
  <si>
    <t>Bachmann</t>
  </si>
  <si>
    <t>Thomas</t>
  </si>
  <si>
    <t>SSC Karlsruhe</t>
  </si>
  <si>
    <t>Einsätze für KR</t>
  </si>
  <si>
    <t>total für Club</t>
  </si>
  <si>
    <t>SSCK</t>
  </si>
  <si>
    <t>Starts</t>
  </si>
  <si>
    <t>GN</t>
  </si>
  <si>
    <t>STV Singen</t>
  </si>
  <si>
    <t>TV Konstanz</t>
  </si>
  <si>
    <t>Fribourg-Natation</t>
  </si>
  <si>
    <t>Geneve-Nataion 1885</t>
  </si>
  <si>
    <t>SV 04 Heidenheim</t>
  </si>
  <si>
    <t>SC AARE</t>
  </si>
  <si>
    <t>SK Bern</t>
  </si>
  <si>
    <t>SK Thun</t>
  </si>
  <si>
    <t>VW-Mannheim</t>
  </si>
  <si>
    <t>Sayard</t>
  </si>
  <si>
    <t>Svetlana</t>
  </si>
  <si>
    <t>Blattschutz: IABS</t>
  </si>
  <si>
    <t>TV Meisenheim</t>
  </si>
  <si>
    <t>Geneve-Nataion 1886</t>
  </si>
  <si>
    <t>Stritt-Burk</t>
  </si>
  <si>
    <t>Fränzi</t>
  </si>
  <si>
    <t>Abkürzung</t>
  </si>
  <si>
    <t>appro.</t>
  </si>
  <si>
    <t>Schwimmclub St. Gallen</t>
  </si>
  <si>
    <t>SCT</t>
  </si>
  <si>
    <t>SKB</t>
  </si>
  <si>
    <t>STVS</t>
  </si>
  <si>
    <t>SVH 04</t>
  </si>
  <si>
    <t>TVK</t>
  </si>
  <si>
    <t>TVM</t>
  </si>
  <si>
    <t>Anita</t>
  </si>
  <si>
    <t>Wermelinger</t>
  </si>
  <si>
    <t>Anzahl Wettkämpfe</t>
  </si>
  <si>
    <t>benötigte Punkterichter</t>
  </si>
  <si>
    <t>Soll PR / WK</t>
  </si>
  <si>
    <t>Differenz</t>
  </si>
  <si>
    <t>17-18</t>
  </si>
  <si>
    <t>Soll Punkterichtereinsätze</t>
  </si>
  <si>
    <t>Red-Fish de Neuchâtel</t>
  </si>
  <si>
    <t>RFN</t>
  </si>
  <si>
    <t>Dauer</t>
  </si>
  <si>
    <t>timetable</t>
  </si>
  <si>
    <t>Maël</t>
  </si>
  <si>
    <t>Mulhauser</t>
  </si>
  <si>
    <t>15-16</t>
  </si>
  <si>
    <t>21/22</t>
  </si>
  <si>
    <t>19/20</t>
  </si>
  <si>
    <t>27/28</t>
  </si>
  <si>
    <t>FN</t>
  </si>
  <si>
    <t>Appenzeller</t>
  </si>
  <si>
    <t>Peter</t>
  </si>
  <si>
    <t>Michi</t>
  </si>
  <si>
    <t>Gildemeister</t>
  </si>
  <si>
    <t>Barth</t>
  </si>
  <si>
    <t>Matthias</t>
  </si>
  <si>
    <t>Saeid</t>
  </si>
  <si>
    <t>Polisportiva Riccione</t>
  </si>
  <si>
    <t>PR</t>
  </si>
  <si>
    <t>Taghbostani</t>
  </si>
  <si>
    <t>WASG</t>
  </si>
  <si>
    <t>13-14</t>
  </si>
  <si>
    <t>Junioren D ; M 1m , K 3m</t>
  </si>
  <si>
    <t>Junioren C ; M 1m , K 3m</t>
  </si>
  <si>
    <t>Junioren C ; M 3m / K 1m</t>
  </si>
  <si>
    <t>Junioren D ; M 3m / K 1m</t>
  </si>
  <si>
    <t>Junioren A ; D 1m / H 3m</t>
  </si>
  <si>
    <t>Elite 1m ; D/H</t>
  </si>
  <si>
    <t>Team ; N/C/D ;  A/B/E ; M</t>
  </si>
  <si>
    <t>Chris</t>
  </si>
  <si>
    <t>X</t>
  </si>
  <si>
    <t>2-5</t>
  </si>
  <si>
    <t>6</t>
  </si>
  <si>
    <t>10:00-10:35</t>
  </si>
  <si>
    <t>Novizen 1/2/3 M/K</t>
  </si>
  <si>
    <t>11:00-12:00</t>
  </si>
  <si>
    <t>Novizen 3 M ; Sen. Herren</t>
  </si>
  <si>
    <t>Junioren A /B ;  D 3m / H 1m</t>
  </si>
  <si>
    <t>9-12</t>
  </si>
  <si>
    <t>12:30-13:35</t>
  </si>
  <si>
    <t>14.:00-15:05</t>
  </si>
  <si>
    <t>15:25-16:10</t>
  </si>
  <si>
    <t>16:30-17:00</t>
  </si>
  <si>
    <t>9:00-9:35</t>
  </si>
  <si>
    <t>9:50-10:35</t>
  </si>
  <si>
    <t>10:50-11:30</t>
  </si>
  <si>
    <t>Junioren B ; M 1m , K 3m / Elite 3m ; D/H</t>
  </si>
  <si>
    <t>25/26/29/30</t>
  </si>
  <si>
    <t>11:45-12:15</t>
  </si>
  <si>
    <t>12:45-13:20</t>
  </si>
  <si>
    <t>Turm Junioren A/B/C/Elite ; D/H</t>
  </si>
  <si>
    <t>35-42</t>
  </si>
  <si>
    <t>13:45-14:10</t>
  </si>
  <si>
    <t>Judge IBSM St. Gallen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</si>
</sst>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11" borderId="11" xfId="0" applyFill="1" applyBorder="1" applyProtection="1">
      <protection locked="0"/>
    </xf>
    <xf numFmtId="0" fontId="0" fillId="11" borderId="4" xfId="0" applyFill="1" applyBorder="1" applyProtection="1">
      <protection locked="0"/>
    </xf>
    <xf numFmtId="0" fontId="0" fillId="11" borderId="1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11" borderId="13" xfId="0" applyFill="1" applyBorder="1" applyAlignment="1" applyProtection="1">
      <alignment horizontal="center" vertical="center" wrapText="1"/>
      <protection locked="0"/>
    </xf>
    <xf numFmtId="0" fontId="0" fillId="11" borderId="23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11" borderId="11" xfId="0" applyFill="1" applyBorder="1" applyAlignment="1" applyProtection="1">
      <alignment horizontal="center" vertical="center" wrapText="1"/>
      <protection locked="0"/>
    </xf>
    <xf numFmtId="0" fontId="0" fillId="11" borderId="19" xfId="0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10" borderId="7" xfId="0" applyFill="1" applyBorder="1" applyAlignment="1" applyProtection="1">
      <alignment horizontal="center"/>
    </xf>
    <xf numFmtId="0" fontId="0" fillId="10" borderId="10" xfId="0" applyFill="1" applyBorder="1" applyAlignment="1" applyProtection="1">
      <alignment horizontal="center"/>
    </xf>
    <xf numFmtId="0" fontId="0" fillId="10" borderId="5" xfId="0" applyFill="1" applyBorder="1" applyAlignment="1" applyProtection="1">
      <alignment horizontal="center"/>
    </xf>
    <xf numFmtId="0" fontId="0" fillId="10" borderId="9" xfId="0" applyFill="1" applyBorder="1" applyProtection="1"/>
    <xf numFmtId="0" fontId="0" fillId="0" borderId="0" xfId="0" applyAlignment="1" applyProtection="1">
      <alignment horizontal="left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vertical="center"/>
    </xf>
    <xf numFmtId="0" fontId="1" fillId="2" borderId="29" xfId="0" applyFont="1" applyFill="1" applyBorder="1" applyAlignment="1" applyProtection="1">
      <alignment vertical="center" wrapText="1"/>
    </xf>
    <xf numFmtId="0" fontId="1" fillId="2" borderId="30" xfId="0" applyFont="1" applyFill="1" applyBorder="1" applyAlignment="1" applyProtection="1">
      <alignment vertical="center" wrapText="1"/>
    </xf>
    <xf numFmtId="0" fontId="1" fillId="2" borderId="3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2" borderId="18" xfId="0" applyFont="1" applyFill="1" applyBorder="1" applyAlignment="1" applyProtection="1">
      <alignment vertical="center" wrapText="1"/>
    </xf>
    <xf numFmtId="0" fontId="1" fillId="2" borderId="15" xfId="0" applyFont="1" applyFill="1" applyBorder="1" applyAlignment="1" applyProtection="1">
      <alignment vertical="center" wrapText="1"/>
    </xf>
    <xf numFmtId="0" fontId="0" fillId="12" borderId="29" xfId="0" applyFill="1" applyBorder="1" applyAlignment="1" applyProtection="1">
      <alignment vertical="center" wrapText="1"/>
    </xf>
    <xf numFmtId="0" fontId="0" fillId="12" borderId="30" xfId="0" applyFill="1" applyBorder="1" applyAlignment="1" applyProtection="1">
      <alignment vertical="center" wrapText="1"/>
    </xf>
    <xf numFmtId="0" fontId="0" fillId="12" borderId="31" xfId="0" applyFill="1" applyBorder="1" applyAlignment="1" applyProtection="1">
      <alignment horizontal="center" vertical="center" wrapText="1"/>
    </xf>
    <xf numFmtId="0" fontId="0" fillId="12" borderId="14" xfId="0" applyFill="1" applyBorder="1" applyAlignment="1" applyProtection="1">
      <alignment vertical="center" wrapText="1"/>
    </xf>
    <xf numFmtId="0" fontId="0" fillId="12" borderId="18" xfId="0" applyFill="1" applyBorder="1" applyAlignment="1" applyProtection="1">
      <alignment vertical="center" wrapText="1"/>
    </xf>
    <xf numFmtId="0" fontId="0" fillId="12" borderId="15" xfId="0" applyFill="1" applyBorder="1" applyAlignment="1" applyProtection="1">
      <alignment horizontal="center" vertical="center" wrapText="1"/>
    </xf>
    <xf numFmtId="0" fontId="0" fillId="3" borderId="29" xfId="0" applyFill="1" applyBorder="1" applyAlignment="1" applyProtection="1">
      <alignment vertical="center" wrapText="1"/>
    </xf>
    <xf numFmtId="0" fontId="0" fillId="3" borderId="30" xfId="0" applyFill="1" applyBorder="1" applyAlignment="1" applyProtection="1">
      <alignment vertical="center" wrapText="1"/>
    </xf>
    <xf numFmtId="0" fontId="0" fillId="3" borderId="31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vertical="center" wrapText="1"/>
    </xf>
    <xf numFmtId="0" fontId="0" fillId="3" borderId="18" xfId="0" applyFill="1" applyBorder="1" applyAlignment="1" applyProtection="1">
      <alignment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vertical="center" wrapText="1"/>
    </xf>
    <xf numFmtId="0" fontId="0" fillId="4" borderId="8" xfId="0" applyFill="1" applyBorder="1" applyAlignment="1" applyProtection="1">
      <alignment vertical="center" wrapText="1"/>
    </xf>
    <xf numFmtId="0" fontId="0" fillId="4" borderId="10" xfId="0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vertical="center" wrapText="1"/>
    </xf>
    <xf numFmtId="0" fontId="0" fillId="0" borderId="30" xfId="0" applyBorder="1" applyAlignment="1" applyProtection="1">
      <alignment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vertical="center" wrapText="1"/>
    </xf>
    <xf numFmtId="0" fontId="0" fillId="0" borderId="33" xfId="0" applyBorder="1" applyAlignment="1" applyProtection="1">
      <alignment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13" borderId="29" xfId="0" applyFill="1" applyBorder="1" applyAlignment="1" applyProtection="1">
      <alignment vertical="center" wrapText="1"/>
    </xf>
    <xf numFmtId="0" fontId="0" fillId="13" borderId="30" xfId="0" applyFill="1" applyBorder="1" applyAlignment="1" applyProtection="1">
      <alignment vertical="center" wrapText="1"/>
    </xf>
    <xf numFmtId="0" fontId="0" fillId="13" borderId="31" xfId="0" applyFill="1" applyBorder="1" applyAlignment="1" applyProtection="1">
      <alignment horizontal="center" vertical="center" wrapText="1"/>
    </xf>
    <xf numFmtId="0" fontId="0" fillId="13" borderId="14" xfId="0" applyFill="1" applyBorder="1" applyAlignment="1" applyProtection="1">
      <alignment vertical="center" wrapText="1"/>
    </xf>
    <xf numFmtId="0" fontId="0" fillId="13" borderId="18" xfId="0" applyFill="1" applyBorder="1" applyAlignment="1" applyProtection="1">
      <alignment vertical="center" wrapText="1"/>
    </xf>
    <xf numFmtId="0" fontId="0" fillId="13" borderId="15" xfId="0" applyFill="1" applyBorder="1" applyAlignment="1" applyProtection="1">
      <alignment horizontal="center" vertical="center" wrapText="1"/>
    </xf>
    <xf numFmtId="0" fontId="0" fillId="9" borderId="29" xfId="0" applyFill="1" applyBorder="1" applyAlignment="1" applyProtection="1">
      <alignment vertical="center" wrapText="1"/>
    </xf>
    <xf numFmtId="0" fontId="0" fillId="9" borderId="30" xfId="0" applyFill="1" applyBorder="1" applyAlignment="1" applyProtection="1">
      <alignment vertical="center" wrapText="1"/>
    </xf>
    <xf numFmtId="0" fontId="0" fillId="9" borderId="31" xfId="0" applyFill="1" applyBorder="1" applyAlignment="1" applyProtection="1">
      <alignment horizontal="center" vertical="center" wrapText="1"/>
    </xf>
    <xf numFmtId="0" fontId="0" fillId="9" borderId="32" xfId="0" applyFill="1" applyBorder="1" applyAlignment="1" applyProtection="1">
      <alignment vertical="center" wrapText="1"/>
    </xf>
    <xf numFmtId="0" fontId="0" fillId="9" borderId="33" xfId="0" applyFill="1" applyBorder="1" applyAlignment="1" applyProtection="1">
      <alignment vertical="center" wrapText="1"/>
    </xf>
    <xf numFmtId="0" fontId="0" fillId="9" borderId="34" xfId="0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14" borderId="29" xfId="0" applyFill="1" applyBorder="1" applyAlignment="1" applyProtection="1">
      <alignment vertical="center" wrapText="1"/>
    </xf>
    <xf numFmtId="0" fontId="0" fillId="14" borderId="30" xfId="0" applyFill="1" applyBorder="1" applyAlignment="1" applyProtection="1">
      <alignment vertical="center" wrapText="1"/>
    </xf>
    <xf numFmtId="0" fontId="0" fillId="14" borderId="31" xfId="0" applyFill="1" applyBorder="1" applyAlignment="1" applyProtection="1">
      <alignment horizontal="center" vertical="center" wrapText="1"/>
    </xf>
    <xf numFmtId="0" fontId="0" fillId="14" borderId="12" xfId="0" applyFill="1" applyBorder="1" applyAlignment="1" applyProtection="1">
      <alignment vertical="center" wrapText="1"/>
    </xf>
    <xf numFmtId="0" fontId="0" fillId="14" borderId="4" xfId="0" applyFill="1" applyBorder="1" applyAlignment="1" applyProtection="1">
      <alignment vertical="center" wrapText="1"/>
    </xf>
    <xf numFmtId="0" fontId="0" fillId="14" borderId="13" xfId="0" applyFill="1" applyBorder="1" applyAlignment="1" applyProtection="1">
      <alignment horizontal="center" vertical="center" wrapText="1"/>
    </xf>
    <xf numFmtId="0" fontId="0" fillId="14" borderId="14" xfId="0" applyFill="1" applyBorder="1" applyAlignment="1" applyProtection="1">
      <alignment vertical="center" wrapText="1"/>
    </xf>
    <xf numFmtId="0" fontId="0" fillId="14" borderId="18" xfId="0" applyFill="1" applyBorder="1" applyAlignment="1" applyProtection="1">
      <alignment vertical="center" wrapText="1"/>
    </xf>
    <xf numFmtId="0" fontId="0" fillId="14" borderId="15" xfId="0" applyFill="1" applyBorder="1" applyAlignment="1" applyProtection="1">
      <alignment horizontal="center" vertical="center" wrapText="1"/>
    </xf>
    <xf numFmtId="0" fontId="0" fillId="15" borderId="7" xfId="0" applyFill="1" applyBorder="1" applyAlignment="1" applyProtection="1">
      <alignment vertical="center" wrapText="1"/>
    </xf>
    <xf numFmtId="0" fontId="0" fillId="15" borderId="8" xfId="0" applyFill="1" applyBorder="1" applyAlignment="1" applyProtection="1">
      <alignment vertical="center" wrapText="1"/>
    </xf>
    <xf numFmtId="0" fontId="0" fillId="15" borderId="10" xfId="0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vertical="center" wrapText="1"/>
    </xf>
    <xf numFmtId="0" fontId="0" fillId="12" borderId="30" xfId="0" applyFill="1" applyBorder="1" applyAlignment="1" applyProtection="1">
      <alignment vertical="center" wrapText="1"/>
      <protection locked="0"/>
    </xf>
    <xf numFmtId="0" fontId="0" fillId="12" borderId="18" xfId="0" applyFill="1" applyBorder="1" applyAlignment="1" applyProtection="1">
      <alignment vertical="center" wrapText="1"/>
      <protection locked="0"/>
    </xf>
    <xf numFmtId="0" fontId="0" fillId="3" borderId="30" xfId="0" applyFill="1" applyBorder="1" applyAlignment="1" applyProtection="1">
      <alignment vertical="center" wrapText="1"/>
      <protection locked="0"/>
    </xf>
    <xf numFmtId="0" fontId="0" fillId="3" borderId="18" xfId="0" applyFill="1" applyBorder="1" applyAlignment="1" applyProtection="1">
      <alignment vertical="center" wrapText="1"/>
      <protection locked="0"/>
    </xf>
    <xf numFmtId="0" fontId="0" fillId="4" borderId="8" xfId="0" applyFill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13" borderId="30" xfId="0" applyFill="1" applyBorder="1" applyAlignment="1" applyProtection="1">
      <alignment vertical="center" wrapText="1"/>
      <protection locked="0"/>
    </xf>
    <xf numFmtId="0" fontId="0" fillId="13" borderId="18" xfId="0" applyFill="1" applyBorder="1" applyAlignment="1" applyProtection="1">
      <alignment vertical="center" wrapText="1"/>
      <protection locked="0"/>
    </xf>
    <xf numFmtId="0" fontId="0" fillId="9" borderId="30" xfId="0" applyFill="1" applyBorder="1" applyAlignment="1" applyProtection="1">
      <alignment vertical="center" wrapText="1"/>
      <protection locked="0"/>
    </xf>
    <xf numFmtId="0" fontId="0" fillId="9" borderId="33" xfId="0" applyFill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14" borderId="30" xfId="0" applyFill="1" applyBorder="1" applyAlignment="1" applyProtection="1">
      <alignment vertical="center" wrapText="1"/>
      <protection locked="0"/>
    </xf>
    <xf numFmtId="0" fontId="0" fillId="14" borderId="4" xfId="0" applyFill="1" applyBorder="1" applyAlignment="1" applyProtection="1">
      <alignment vertical="center" wrapText="1"/>
      <protection locked="0"/>
    </xf>
    <xf numFmtId="0" fontId="0" fillId="14" borderId="18" xfId="0" applyFill="1" applyBorder="1" applyAlignment="1" applyProtection="1">
      <alignment vertical="center" wrapText="1"/>
      <protection locked="0"/>
    </xf>
    <xf numFmtId="0" fontId="0" fillId="15" borderId="8" xfId="0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horizontal="center"/>
    </xf>
    <xf numFmtId="164" fontId="0" fillId="0" borderId="0" xfId="0" applyNumberFormat="1" applyAlignment="1" applyProtection="1">
      <alignment horizontal="left"/>
    </xf>
    <xf numFmtId="0" fontId="0" fillId="11" borderId="16" xfId="0" applyFill="1" applyBorder="1" applyAlignment="1" applyProtection="1">
      <alignment vertical="center" wrapText="1"/>
    </xf>
    <xf numFmtId="0" fontId="0" fillId="0" borderId="16" xfId="0" applyFill="1" applyBorder="1" applyAlignment="1" applyProtection="1">
      <alignment vertical="center" wrapText="1"/>
    </xf>
    <xf numFmtId="0" fontId="0" fillId="11" borderId="16" xfId="0" applyFill="1" applyBorder="1" applyAlignment="1" applyProtection="1">
      <alignment horizontal="center" vertical="center" wrapText="1"/>
      <protection locked="0"/>
    </xf>
    <xf numFmtId="0" fontId="0" fillId="11" borderId="12" xfId="0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38" xfId="0" applyFill="1" applyBorder="1" applyAlignment="1" applyProtection="1">
      <alignment horizontal="center" vertical="center" wrapText="1"/>
      <protection locked="0"/>
    </xf>
    <xf numFmtId="0" fontId="0" fillId="0" borderId="39" xfId="0" applyFill="1" applyBorder="1" applyAlignment="1" applyProtection="1">
      <alignment horizontal="center" vertical="center" wrapText="1"/>
      <protection locked="0"/>
    </xf>
    <xf numFmtId="0" fontId="0" fillId="0" borderId="37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164" fontId="0" fillId="0" borderId="0" xfId="0" applyNumberFormat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1" fillId="19" borderId="41" xfId="0" applyFont="1" applyFill="1" applyBorder="1" applyAlignment="1" applyProtection="1">
      <alignment horizontal="left"/>
    </xf>
    <xf numFmtId="0" fontId="0" fillId="19" borderId="9" xfId="0" applyFill="1" applyBorder="1" applyAlignment="1" applyProtection="1">
      <alignment horizontal="center"/>
    </xf>
    <xf numFmtId="164" fontId="0" fillId="19" borderId="9" xfId="0" applyNumberFormat="1" applyFill="1" applyBorder="1" applyAlignment="1" applyProtection="1">
      <alignment horizontal="center"/>
    </xf>
    <xf numFmtId="0" fontId="0" fillId="19" borderId="9" xfId="0" applyFill="1" applyBorder="1" applyAlignment="1">
      <alignment horizontal="center"/>
    </xf>
    <xf numFmtId="164" fontId="0" fillId="19" borderId="42" xfId="0" applyNumberFormat="1" applyFill="1" applyBorder="1" applyAlignment="1" applyProtection="1">
      <alignment horizontal="center"/>
    </xf>
    <xf numFmtId="0" fontId="0" fillId="0" borderId="44" xfId="0" applyFill="1" applyBorder="1" applyAlignment="1" applyProtection="1">
      <alignment vertical="center" wrapText="1"/>
    </xf>
    <xf numFmtId="0" fontId="0" fillId="0" borderId="46" xfId="0" applyFill="1" applyBorder="1" applyAlignment="1" applyProtection="1">
      <alignment horizontal="center" vertical="center" wrapText="1"/>
      <protection locked="0"/>
    </xf>
    <xf numFmtId="0" fontId="0" fillId="0" borderId="47" xfId="0" applyFill="1" applyBorder="1" applyAlignment="1" applyProtection="1">
      <alignment horizontal="center" vertical="center" wrapText="1"/>
      <protection locked="0"/>
    </xf>
    <xf numFmtId="0" fontId="0" fillId="0" borderId="44" xfId="0" applyFill="1" applyBorder="1" applyAlignment="1" applyProtection="1">
      <alignment horizontal="center" vertical="center" wrapText="1"/>
      <protection locked="0"/>
    </xf>
    <xf numFmtId="0" fontId="0" fillId="0" borderId="46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0" fillId="0" borderId="47" xfId="0" applyFill="1" applyBorder="1" applyProtection="1">
      <protection locked="0"/>
    </xf>
    <xf numFmtId="0" fontId="0" fillId="0" borderId="49" xfId="0" applyFill="1" applyBorder="1" applyAlignment="1" applyProtection="1">
      <alignment horizontal="center" vertical="center" wrapText="1"/>
      <protection locked="0"/>
    </xf>
    <xf numFmtId="0" fontId="0" fillId="11" borderId="22" xfId="0" applyFill="1" applyBorder="1" applyAlignment="1" applyProtection="1">
      <alignment vertical="center" wrapText="1"/>
    </xf>
    <xf numFmtId="0" fontId="0" fillId="11" borderId="35" xfId="0" applyFill="1" applyBorder="1" applyAlignment="1" applyProtection="1">
      <alignment horizontal="center" vertical="center" wrapText="1"/>
      <protection locked="0"/>
    </xf>
    <xf numFmtId="0" fontId="0" fillId="11" borderId="31" xfId="0" applyFill="1" applyBorder="1" applyAlignment="1" applyProtection="1">
      <alignment horizontal="center" vertical="center" wrapText="1"/>
      <protection locked="0"/>
    </xf>
    <xf numFmtId="0" fontId="0" fillId="11" borderId="29" xfId="0" applyFill="1" applyBorder="1" applyAlignment="1" applyProtection="1">
      <alignment horizontal="center" vertical="center" wrapText="1"/>
      <protection locked="0"/>
    </xf>
    <xf numFmtId="0" fontId="0" fillId="11" borderId="36" xfId="0" applyFill="1" applyBorder="1" applyAlignment="1" applyProtection="1">
      <alignment horizontal="center" vertical="center" wrapText="1"/>
      <protection locked="0"/>
    </xf>
    <xf numFmtId="0" fontId="0" fillId="11" borderId="22" xfId="0" applyFill="1" applyBorder="1" applyAlignment="1" applyProtection="1">
      <alignment horizontal="center" vertical="center" wrapText="1"/>
      <protection locked="0"/>
    </xf>
    <xf numFmtId="0" fontId="0" fillId="11" borderId="35" xfId="0" applyFill="1" applyBorder="1" applyProtection="1">
      <protection locked="0"/>
    </xf>
    <xf numFmtId="0" fontId="0" fillId="11" borderId="30" xfId="0" applyFill="1" applyBorder="1" applyProtection="1">
      <protection locked="0"/>
    </xf>
    <xf numFmtId="0" fontId="0" fillId="11" borderId="36" xfId="0" applyFill="1" applyBorder="1" applyProtection="1">
      <protection locked="0"/>
    </xf>
    <xf numFmtId="0" fontId="0" fillId="11" borderId="27" xfId="0" applyFill="1" applyBorder="1" applyAlignment="1" applyProtection="1">
      <alignment horizontal="center" vertical="center" wrapText="1"/>
      <protection locked="0"/>
    </xf>
    <xf numFmtId="49" fontId="0" fillId="11" borderId="27" xfId="0" applyNumberFormat="1" applyFill="1" applyBorder="1" applyAlignment="1" applyProtection="1">
      <alignment horizontal="center" vertical="center" wrapText="1"/>
    </xf>
    <xf numFmtId="49" fontId="0" fillId="0" borderId="49" xfId="0" applyNumberFormat="1" applyFill="1" applyBorder="1" applyAlignment="1" applyProtection="1">
      <alignment horizontal="center" vertical="center" wrapText="1"/>
    </xf>
    <xf numFmtId="49" fontId="0" fillId="11" borderId="23" xfId="0" applyNumberFormat="1" applyFill="1" applyBorder="1" applyAlignment="1" applyProtection="1">
      <alignment horizontal="center" vertical="center" wrapText="1"/>
    </xf>
    <xf numFmtId="0" fontId="0" fillId="10" borderId="42" xfId="0" applyFill="1" applyBorder="1" applyAlignment="1" applyProtection="1">
      <alignment horizontal="center"/>
    </xf>
    <xf numFmtId="0" fontId="0" fillId="10" borderId="41" xfId="0" applyFill="1" applyBorder="1" applyAlignment="1" applyProtection="1">
      <alignment horizontal="center"/>
    </xf>
    <xf numFmtId="0" fontId="0" fillId="10" borderId="8" xfId="0" applyFill="1" applyBorder="1" applyAlignment="1" applyProtection="1">
      <alignment horizontal="center"/>
    </xf>
    <xf numFmtId="0" fontId="0" fillId="16" borderId="29" xfId="0" applyFill="1" applyBorder="1" applyAlignment="1" applyProtection="1">
      <alignment vertical="center" wrapText="1"/>
    </xf>
    <xf numFmtId="0" fontId="0" fillId="16" borderId="30" xfId="0" applyFill="1" applyBorder="1" applyAlignment="1" applyProtection="1">
      <alignment vertical="center" wrapText="1"/>
    </xf>
    <xf numFmtId="0" fontId="0" fillId="16" borderId="30" xfId="0" applyFill="1" applyBorder="1" applyAlignment="1" applyProtection="1">
      <alignment vertical="center" wrapText="1"/>
      <protection locked="0"/>
    </xf>
    <xf numFmtId="0" fontId="0" fillId="16" borderId="31" xfId="0" applyFill="1" applyBorder="1" applyAlignment="1" applyProtection="1">
      <alignment horizontal="center" vertical="center" wrapText="1"/>
    </xf>
    <xf numFmtId="0" fontId="0" fillId="16" borderId="32" xfId="0" applyFill="1" applyBorder="1" applyAlignment="1" applyProtection="1">
      <alignment vertical="center" wrapText="1"/>
    </xf>
    <xf numFmtId="0" fontId="0" fillId="16" borderId="33" xfId="0" applyFill="1" applyBorder="1" applyAlignment="1" applyProtection="1">
      <alignment vertical="center" wrapText="1"/>
    </xf>
    <xf numFmtId="0" fontId="0" fillId="16" borderId="18" xfId="0" applyFill="1" applyBorder="1" applyAlignment="1" applyProtection="1">
      <alignment vertical="center" wrapText="1"/>
      <protection locked="0"/>
    </xf>
    <xf numFmtId="0" fontId="0" fillId="16" borderId="15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vertical="center" wrapText="1"/>
    </xf>
    <xf numFmtId="0" fontId="0" fillId="0" borderId="30" xfId="0" applyFill="1" applyBorder="1" applyAlignment="1" applyProtection="1">
      <alignment vertical="center" wrapText="1"/>
    </xf>
    <xf numFmtId="0" fontId="0" fillId="0" borderId="30" xfId="0" applyFill="1" applyBorder="1" applyAlignment="1" applyProtection="1">
      <alignment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</xf>
    <xf numFmtId="0" fontId="0" fillId="11" borderId="29" xfId="0" applyFill="1" applyBorder="1" applyAlignment="1" applyProtection="1">
      <alignment vertical="center" wrapText="1"/>
    </xf>
    <xf numFmtId="0" fontId="0" fillId="11" borderId="30" xfId="0" applyFill="1" applyBorder="1" applyAlignment="1" applyProtection="1">
      <alignment vertical="center" wrapText="1"/>
    </xf>
    <xf numFmtId="0" fontId="0" fillId="11" borderId="30" xfId="0" applyFill="1" applyBorder="1" applyAlignment="1" applyProtection="1">
      <alignment vertical="center" wrapText="1"/>
      <protection locked="0"/>
    </xf>
    <xf numFmtId="0" fontId="0" fillId="11" borderId="31" xfId="0" applyFill="1" applyBorder="1" applyAlignment="1" applyProtection="1">
      <alignment horizontal="center" vertical="center" wrapText="1"/>
    </xf>
    <xf numFmtId="0" fontId="0" fillId="11" borderId="32" xfId="0" applyFill="1" applyBorder="1" applyAlignment="1" applyProtection="1">
      <alignment vertical="center" wrapText="1"/>
    </xf>
    <xf numFmtId="0" fontId="0" fillId="11" borderId="33" xfId="0" applyFill="1" applyBorder="1" applyAlignment="1" applyProtection="1">
      <alignment vertical="center" wrapText="1"/>
    </xf>
    <xf numFmtId="0" fontId="0" fillId="11" borderId="33" xfId="0" applyFill="1" applyBorder="1" applyAlignment="1" applyProtection="1">
      <alignment vertical="center" wrapText="1"/>
      <protection locked="0"/>
    </xf>
    <xf numFmtId="0" fontId="0" fillId="11" borderId="34" xfId="0" applyFill="1" applyBorder="1" applyAlignment="1" applyProtection="1">
      <alignment horizontal="center" vertical="center" wrapText="1"/>
    </xf>
    <xf numFmtId="0" fontId="0" fillId="21" borderId="40" xfId="0" applyFill="1" applyBorder="1" applyAlignment="1" applyProtection="1">
      <alignment horizontal="center"/>
    </xf>
    <xf numFmtId="0" fontId="0" fillId="11" borderId="26" xfId="0" applyFill="1" applyBorder="1" applyAlignment="1" applyProtection="1">
      <alignment horizontal="center" vertical="center" wrapText="1"/>
      <protection locked="0"/>
    </xf>
    <xf numFmtId="0" fontId="0" fillId="6" borderId="32" xfId="0" applyFont="1" applyFill="1" applyBorder="1" applyAlignment="1" applyProtection="1">
      <alignment horizontal="center" vertical="center" wrapText="1"/>
    </xf>
    <xf numFmtId="0" fontId="0" fillId="6" borderId="34" xfId="0" applyFont="1" applyFill="1" applyBorder="1" applyAlignment="1" applyProtection="1">
      <alignment horizontal="center" vertical="center" wrapText="1"/>
    </xf>
    <xf numFmtId="0" fontId="0" fillId="3" borderId="32" xfId="0" applyFill="1" applyBorder="1" applyAlignment="1" applyProtection="1">
      <alignment horizontal="center" vertical="center" wrapText="1"/>
    </xf>
    <xf numFmtId="0" fontId="0" fillId="3" borderId="53" xfId="0" applyFont="1" applyFill="1" applyBorder="1" applyAlignment="1" applyProtection="1">
      <alignment horizontal="center" vertical="center" wrapText="1"/>
    </xf>
    <xf numFmtId="0" fontId="0" fillId="4" borderId="32" xfId="0" applyFont="1" applyFill="1" applyBorder="1" applyAlignment="1" applyProtection="1">
      <alignment horizontal="center" vertical="center" wrapText="1"/>
    </xf>
    <xf numFmtId="0" fontId="0" fillId="8" borderId="54" xfId="0" applyFont="1" applyFill="1" applyBorder="1" applyAlignment="1" applyProtection="1">
      <alignment horizontal="center" vertical="center" wrapText="1"/>
    </xf>
    <xf numFmtId="0" fontId="0" fillId="8" borderId="34" xfId="0" applyFont="1" applyFill="1" applyBorder="1" applyAlignment="1" applyProtection="1">
      <alignment horizontal="center" vertical="center" wrapText="1"/>
    </xf>
    <xf numFmtId="0" fontId="0" fillId="0" borderId="54" xfId="0" applyBorder="1" applyProtection="1"/>
    <xf numFmtId="0" fontId="0" fillId="0" borderId="33" xfId="0" applyBorder="1" applyProtection="1"/>
    <xf numFmtId="0" fontId="0" fillId="0" borderId="53" xfId="0" applyBorder="1" applyProtection="1"/>
    <xf numFmtId="0" fontId="0" fillId="9" borderId="6" xfId="0" applyFill="1" applyBorder="1" applyAlignment="1" applyProtection="1">
      <alignment horizontal="center" vertical="center" wrapText="1"/>
    </xf>
    <xf numFmtId="0" fontId="0" fillId="16" borderId="6" xfId="0" applyFill="1" applyBorder="1" applyAlignment="1" applyProtection="1">
      <alignment horizontal="center" vertical="center" wrapText="1"/>
    </xf>
    <xf numFmtId="0" fontId="0" fillId="11" borderId="55" xfId="0" applyFill="1" applyBorder="1" applyAlignment="1" applyProtection="1">
      <alignment horizontal="center" vertical="center" wrapText="1"/>
    </xf>
    <xf numFmtId="0" fontId="0" fillId="20" borderId="55" xfId="0" applyFill="1" applyBorder="1" applyAlignment="1" applyProtection="1">
      <alignment horizontal="center" vertical="center" wrapText="1"/>
    </xf>
    <xf numFmtId="0" fontId="0" fillId="20" borderId="34" xfId="0" applyFill="1" applyBorder="1" applyAlignment="1" applyProtection="1">
      <alignment horizontal="center" vertical="center" wrapText="1"/>
    </xf>
    <xf numFmtId="0" fontId="0" fillId="16" borderId="55" xfId="0" applyFill="1" applyBorder="1" applyAlignment="1" applyProtection="1">
      <alignment horizontal="center" vertical="center" wrapText="1"/>
    </xf>
    <xf numFmtId="0" fontId="0" fillId="16" borderId="34" xfId="0" applyFill="1" applyBorder="1" applyAlignment="1" applyProtection="1">
      <alignment horizontal="center" vertical="center" wrapText="1"/>
    </xf>
    <xf numFmtId="0" fontId="0" fillId="5" borderId="32" xfId="0" applyFont="1" applyFill="1" applyBorder="1" applyAlignment="1" applyProtection="1">
      <alignment horizontal="center" vertical="center" wrapText="1"/>
    </xf>
    <xf numFmtId="0" fontId="0" fillId="5" borderId="34" xfId="0" applyFont="1" applyFill="1" applyBorder="1" applyAlignment="1" applyProtection="1">
      <alignment horizontal="center" vertical="center" wrapText="1"/>
    </xf>
    <xf numFmtId="0" fontId="0" fillId="0" borderId="27" xfId="0" applyBorder="1" applyProtection="1"/>
    <xf numFmtId="0" fontId="1" fillId="9" borderId="22" xfId="0" applyFont="1" applyFill="1" applyBorder="1" applyAlignment="1" applyProtection="1">
      <alignment horizontal="center" vertical="center" wrapText="1"/>
    </xf>
    <xf numFmtId="0" fontId="1" fillId="16" borderId="22" xfId="0" applyFont="1" applyFill="1" applyBorder="1" applyAlignment="1" applyProtection="1">
      <alignment horizontal="center" vertical="center" wrapText="1"/>
    </xf>
    <xf numFmtId="0" fontId="0" fillId="7" borderId="6" xfId="0" applyFill="1" applyBorder="1" applyAlignment="1" applyProtection="1">
      <alignment horizontal="center" vertical="center" wrapText="1"/>
    </xf>
    <xf numFmtId="0" fontId="1" fillId="7" borderId="22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</xf>
    <xf numFmtId="49" fontId="0" fillId="11" borderId="31" xfId="0" applyNumberFormat="1" applyFill="1" applyBorder="1" applyAlignment="1" applyProtection="1">
      <alignment horizontal="center" vertical="center" wrapText="1"/>
    </xf>
    <xf numFmtId="49" fontId="0" fillId="0" borderId="39" xfId="0" applyNumberFormat="1" applyFill="1" applyBorder="1" applyAlignment="1" applyProtection="1">
      <alignment horizontal="center" vertical="center" wrapText="1"/>
    </xf>
    <xf numFmtId="49" fontId="0" fillId="11" borderId="13" xfId="0" applyNumberFormat="1" applyFill="1" applyBorder="1" applyAlignment="1" applyProtection="1">
      <alignment horizontal="center" vertical="center" wrapText="1"/>
    </xf>
    <xf numFmtId="49" fontId="0" fillId="0" borderId="13" xfId="0" applyNumberFormat="1" applyFill="1" applyBorder="1" applyAlignment="1" applyProtection="1">
      <alignment horizontal="center" vertical="center" wrapText="1"/>
    </xf>
    <xf numFmtId="0" fontId="0" fillId="17" borderId="39" xfId="0" applyFill="1" applyBorder="1" applyAlignment="1" applyProtection="1">
      <alignment horizontal="center" vertical="center" wrapText="1"/>
      <protection locked="0"/>
    </xf>
    <xf numFmtId="0" fontId="0" fillId="17" borderId="11" xfId="0" applyFill="1" applyBorder="1" applyAlignment="1" applyProtection="1">
      <alignment horizontal="center" vertical="center" wrapText="1"/>
      <protection locked="0"/>
    </xf>
    <xf numFmtId="0" fontId="0" fillId="17" borderId="13" xfId="0" applyFill="1" applyBorder="1" applyAlignment="1" applyProtection="1">
      <alignment horizontal="center" vertical="center" wrapText="1"/>
      <protection locked="0"/>
    </xf>
    <xf numFmtId="0" fontId="0" fillId="17" borderId="50" xfId="0" applyFill="1" applyBorder="1" applyAlignment="1" applyProtection="1">
      <alignment horizontal="center" vertical="center" wrapText="1"/>
      <protection locked="0"/>
    </xf>
    <xf numFmtId="0" fontId="0" fillId="18" borderId="15" xfId="0" applyFont="1" applyFill="1" applyBorder="1" applyAlignment="1" applyProtection="1">
      <alignment horizontal="left" vertical="center" wrapText="1"/>
    </xf>
    <xf numFmtId="0" fontId="0" fillId="11" borderId="16" xfId="0" applyFont="1" applyFill="1" applyBorder="1" applyAlignment="1" applyProtection="1">
      <alignment vertical="center" wrapText="1"/>
    </xf>
    <xf numFmtId="49" fontId="0" fillId="11" borderId="23" xfId="0" applyNumberFormat="1" applyFont="1" applyFill="1" applyBorder="1" applyAlignment="1" applyProtection="1">
      <alignment horizontal="center" vertical="center" wrapText="1"/>
    </xf>
    <xf numFmtId="49" fontId="0" fillId="11" borderId="13" xfId="0" applyNumberFormat="1" applyFont="1" applyFill="1" applyBorder="1" applyAlignment="1" applyProtection="1">
      <alignment horizontal="center" vertical="center" wrapText="1"/>
    </xf>
    <xf numFmtId="0" fontId="0" fillId="11" borderId="12" xfId="0" applyFont="1" applyFill="1" applyBorder="1" applyAlignment="1" applyProtection="1">
      <alignment horizontal="center" vertical="center" wrapText="1"/>
      <protection locked="0"/>
    </xf>
    <xf numFmtId="0" fontId="0" fillId="11" borderId="13" xfId="0" applyFont="1" applyFill="1" applyBorder="1" applyAlignment="1" applyProtection="1">
      <alignment horizontal="center" vertical="center" wrapText="1"/>
      <protection locked="0"/>
    </xf>
    <xf numFmtId="0" fontId="0" fillId="11" borderId="19" xfId="0" applyFont="1" applyFill="1" applyBorder="1" applyAlignment="1" applyProtection="1">
      <alignment horizontal="center" vertical="center" wrapText="1"/>
      <protection locked="0"/>
    </xf>
    <xf numFmtId="0" fontId="0" fillId="11" borderId="11" xfId="0" applyFont="1" applyFill="1" applyBorder="1" applyAlignment="1" applyProtection="1">
      <alignment horizontal="center" vertical="center" wrapText="1"/>
      <protection locked="0"/>
    </xf>
    <xf numFmtId="0" fontId="0" fillId="11" borderId="11" xfId="0" applyFont="1" applyFill="1" applyBorder="1" applyProtection="1">
      <protection locked="0"/>
    </xf>
    <xf numFmtId="0" fontId="0" fillId="11" borderId="4" xfId="0" applyFont="1" applyFill="1" applyBorder="1" applyProtection="1">
      <protection locked="0"/>
    </xf>
    <xf numFmtId="0" fontId="0" fillId="11" borderId="19" xfId="0" applyFont="1" applyFill="1" applyBorder="1" applyProtection="1">
      <protection locked="0"/>
    </xf>
    <xf numFmtId="0" fontId="0" fillId="11" borderId="16" xfId="0" applyFont="1" applyFill="1" applyBorder="1" applyAlignment="1" applyProtection="1">
      <alignment horizontal="center" vertical="center" wrapText="1"/>
      <protection locked="0"/>
    </xf>
    <xf numFmtId="0" fontId="0" fillId="11" borderId="2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 applyProtection="1">
      <alignment vertical="center" wrapText="1"/>
    </xf>
    <xf numFmtId="49" fontId="0" fillId="0" borderId="23" xfId="0" applyNumberFormat="1" applyFont="1" applyFill="1" applyBorder="1" applyAlignment="1" applyProtection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Protection="1">
      <protection locked="0"/>
    </xf>
    <xf numFmtId="0" fontId="0" fillId="0" borderId="4" xfId="0" applyFont="1" applyFill="1" applyBorder="1" applyProtection="1">
      <protection locked="0"/>
    </xf>
    <xf numFmtId="0" fontId="0" fillId="0" borderId="19" xfId="0" applyFont="1" applyFill="1" applyBorder="1" applyProtection="1"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vertical="center" wrapText="1"/>
    </xf>
    <xf numFmtId="49" fontId="0" fillId="0" borderId="24" xfId="0" applyNumberFormat="1" applyFont="1" applyFill="1" applyBorder="1" applyAlignment="1" applyProtection="1">
      <alignment horizontal="center" vertical="center" wrapText="1"/>
    </xf>
    <xf numFmtId="49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Protection="1">
      <protection locked="0"/>
    </xf>
    <xf numFmtId="0" fontId="0" fillId="0" borderId="18" xfId="0" applyFont="1" applyFill="1" applyBorder="1" applyProtection="1">
      <protection locked="0"/>
    </xf>
    <xf numFmtId="0" fontId="0" fillId="0" borderId="25" xfId="0" applyFont="1" applyFill="1" applyBorder="1" applyProtection="1"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17" borderId="26" xfId="0" applyFill="1" applyBorder="1" applyAlignment="1" applyProtection="1">
      <alignment horizontal="center" vertical="center" wrapText="1"/>
      <protection locked="0"/>
    </xf>
    <xf numFmtId="0" fontId="0" fillId="17" borderId="31" xfId="0" applyFill="1" applyBorder="1" applyAlignment="1" applyProtection="1">
      <alignment horizontal="center" vertical="center" wrapText="1"/>
      <protection locked="0"/>
    </xf>
    <xf numFmtId="0" fontId="0" fillId="17" borderId="51" xfId="0" applyFill="1" applyBorder="1" applyAlignment="1" applyProtection="1">
      <alignment horizontal="center" vertical="center" wrapText="1"/>
      <protection locked="0"/>
    </xf>
    <xf numFmtId="0" fontId="0" fillId="17" borderId="50" xfId="0" applyFont="1" applyFill="1" applyBorder="1" applyAlignment="1" applyProtection="1">
      <alignment horizontal="center" vertical="center" wrapText="1"/>
      <protection locked="0"/>
    </xf>
    <xf numFmtId="0" fontId="0" fillId="17" borderId="13" xfId="0" applyFont="1" applyFill="1" applyBorder="1" applyAlignment="1" applyProtection="1">
      <alignment horizontal="center" vertical="center" wrapText="1"/>
      <protection locked="0"/>
    </xf>
    <xf numFmtId="0" fontId="0" fillId="17" borderId="52" xfId="0" applyFont="1" applyFill="1" applyBorder="1" applyAlignment="1" applyProtection="1">
      <alignment horizontal="center" vertical="center" wrapText="1"/>
      <protection locked="0"/>
    </xf>
    <xf numFmtId="0" fontId="0" fillId="17" borderId="15" xfId="0" applyFont="1" applyFill="1" applyBorder="1" applyAlignment="1" applyProtection="1">
      <alignment horizontal="center" vertical="center" wrapText="1"/>
      <protection locked="0"/>
    </xf>
    <xf numFmtId="0" fontId="0" fillId="17" borderId="19" xfId="0" applyFill="1" applyBorder="1" applyAlignment="1" applyProtection="1">
      <alignment horizontal="center" vertical="center" wrapText="1"/>
      <protection locked="0"/>
    </xf>
    <xf numFmtId="49" fontId="0" fillId="11" borderId="49" xfId="0" applyNumberFormat="1" applyFill="1" applyBorder="1" applyAlignment="1" applyProtection="1">
      <alignment horizontal="center" vertical="center" wrapText="1"/>
    </xf>
    <xf numFmtId="49" fontId="0" fillId="11" borderId="39" xfId="0" applyNumberFormat="1" applyFill="1" applyBorder="1" applyAlignment="1" applyProtection="1">
      <alignment horizontal="center" vertical="center" wrapText="1"/>
    </xf>
    <xf numFmtId="0" fontId="0" fillId="11" borderId="38" xfId="0" applyFill="1" applyBorder="1" applyAlignment="1" applyProtection="1">
      <alignment horizontal="center" vertical="center" wrapText="1"/>
      <protection locked="0"/>
    </xf>
    <xf numFmtId="0" fontId="0" fillId="11" borderId="39" xfId="0" applyFill="1" applyBorder="1" applyAlignment="1" applyProtection="1">
      <alignment horizontal="center" vertical="center" wrapText="1"/>
      <protection locked="0"/>
    </xf>
    <xf numFmtId="0" fontId="0" fillId="11" borderId="47" xfId="0" applyFill="1" applyBorder="1" applyAlignment="1" applyProtection="1">
      <alignment horizontal="center" vertical="center" wrapText="1"/>
      <protection locked="0"/>
    </xf>
    <xf numFmtId="0" fontId="0" fillId="11" borderId="51" xfId="0" applyFill="1" applyBorder="1" applyAlignment="1" applyProtection="1">
      <alignment horizontal="center" vertical="center" wrapText="1"/>
      <protection locked="0"/>
    </xf>
    <xf numFmtId="0" fontId="0" fillId="11" borderId="46" xfId="0" applyFill="1" applyBorder="1" applyAlignment="1" applyProtection="1">
      <alignment horizontal="center" vertical="center" wrapText="1"/>
      <protection locked="0"/>
    </xf>
    <xf numFmtId="0" fontId="0" fillId="11" borderId="46" xfId="0" applyFill="1" applyBorder="1" applyProtection="1">
      <protection locked="0"/>
    </xf>
    <xf numFmtId="0" fontId="0" fillId="11" borderId="48" xfId="0" applyFill="1" applyBorder="1" applyProtection="1">
      <protection locked="0"/>
    </xf>
    <xf numFmtId="0" fontId="0" fillId="11" borderId="47" xfId="0" applyFill="1" applyBorder="1" applyProtection="1">
      <protection locked="0"/>
    </xf>
    <xf numFmtId="0" fontId="0" fillId="11" borderId="44" xfId="0" applyFill="1" applyBorder="1" applyAlignment="1" applyProtection="1">
      <alignment horizontal="center" vertical="center" wrapText="1"/>
      <protection locked="0"/>
    </xf>
    <xf numFmtId="0" fontId="0" fillId="11" borderId="49" xfId="0" applyFill="1" applyBorder="1" applyAlignment="1" applyProtection="1">
      <alignment horizontal="center" vertical="center" wrapText="1"/>
      <protection locked="0"/>
    </xf>
    <xf numFmtId="0" fontId="0" fillId="11" borderId="44" xfId="0" applyFont="1" applyFill="1" applyBorder="1" applyAlignment="1" applyProtection="1">
      <alignment horizontal="center" vertical="center" wrapText="1"/>
      <protection locked="0"/>
    </xf>
    <xf numFmtId="0" fontId="0" fillId="0" borderId="44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vertical="center" wrapText="1"/>
    </xf>
    <xf numFmtId="0" fontId="0" fillId="0" borderId="33" xfId="0" applyFill="1" applyBorder="1" applyAlignment="1" applyProtection="1">
      <alignment vertical="center" wrapText="1"/>
    </xf>
    <xf numFmtId="0" fontId="0" fillId="19" borderId="31" xfId="0" applyFill="1" applyBorder="1" applyAlignment="1" applyProtection="1">
      <alignment horizontal="center" vertical="center" wrapText="1"/>
    </xf>
    <xf numFmtId="0" fontId="0" fillId="19" borderId="15" xfId="0" applyFill="1" applyBorder="1" applyAlignment="1" applyProtection="1">
      <alignment horizontal="center" vertical="center" wrapText="1"/>
    </xf>
    <xf numFmtId="0" fontId="0" fillId="19" borderId="32" xfId="0" applyFont="1" applyFill="1" applyBorder="1" applyAlignment="1" applyProtection="1">
      <alignment horizontal="center" vertical="center" wrapText="1"/>
    </xf>
    <xf numFmtId="0" fontId="0" fillId="19" borderId="34" xfId="0" applyFont="1" applyFill="1" applyBorder="1" applyAlignment="1" applyProtection="1">
      <alignment horizontal="center" vertical="center" wrapText="1"/>
    </xf>
    <xf numFmtId="0" fontId="0" fillId="4" borderId="58" xfId="0" applyFill="1" applyBorder="1" applyAlignment="1" applyProtection="1">
      <alignment vertical="center" wrapText="1"/>
    </xf>
    <xf numFmtId="0" fontId="0" fillId="4" borderId="59" xfId="0" applyFill="1" applyBorder="1" applyAlignment="1" applyProtection="1">
      <alignment vertical="center" wrapText="1"/>
      <protection locked="0"/>
    </xf>
    <xf numFmtId="0" fontId="0" fillId="4" borderId="60" xfId="0" applyFill="1" applyBorder="1" applyAlignment="1" applyProtection="1">
      <alignment horizontal="center" vertical="center" wrapText="1"/>
    </xf>
    <xf numFmtId="0" fontId="0" fillId="22" borderId="54" xfId="0" applyFont="1" applyFill="1" applyBorder="1" applyAlignment="1" applyProtection="1">
      <alignment horizontal="center" vertical="center" wrapText="1"/>
    </xf>
    <xf numFmtId="0" fontId="0" fillId="22" borderId="34" xfId="0" applyFont="1" applyFill="1" applyBorder="1" applyAlignment="1" applyProtection="1">
      <alignment horizontal="center" vertical="center" wrapText="1"/>
    </xf>
    <xf numFmtId="0" fontId="0" fillId="22" borderId="29" xfId="0" applyFill="1" applyBorder="1" applyAlignment="1" applyProtection="1">
      <alignment vertical="center" wrapText="1"/>
    </xf>
    <xf numFmtId="0" fontId="0" fillId="22" borderId="30" xfId="0" applyFill="1" applyBorder="1" applyAlignment="1" applyProtection="1">
      <alignment vertical="center" wrapText="1"/>
    </xf>
    <xf numFmtId="0" fontId="0" fillId="22" borderId="30" xfId="0" applyFill="1" applyBorder="1" applyAlignment="1" applyProtection="1">
      <alignment vertical="center" wrapText="1"/>
      <protection locked="0"/>
    </xf>
    <xf numFmtId="0" fontId="0" fillId="22" borderId="31" xfId="0" applyFill="1" applyBorder="1" applyAlignment="1" applyProtection="1">
      <alignment horizontal="center" vertical="center" wrapText="1"/>
    </xf>
    <xf numFmtId="0" fontId="0" fillId="22" borderId="32" xfId="0" applyFill="1" applyBorder="1" applyAlignment="1" applyProtection="1">
      <alignment vertical="center" wrapText="1"/>
    </xf>
    <xf numFmtId="0" fontId="0" fillId="22" borderId="33" xfId="0" applyFill="1" applyBorder="1" applyAlignment="1" applyProtection="1">
      <alignment vertical="center" wrapText="1"/>
    </xf>
    <xf numFmtId="0" fontId="0" fillId="22" borderId="33" xfId="0" applyFill="1" applyBorder="1" applyAlignment="1" applyProtection="1">
      <alignment vertical="center" wrapText="1"/>
      <protection locked="0"/>
    </xf>
    <xf numFmtId="0" fontId="0" fillId="22" borderId="34" xfId="0" applyFill="1" applyBorder="1" applyAlignment="1" applyProtection="1">
      <alignment horizontal="center" vertical="center" wrapText="1"/>
    </xf>
    <xf numFmtId="0" fontId="0" fillId="17" borderId="38" xfId="0" applyFill="1" applyBorder="1" applyAlignment="1" applyProtection="1">
      <alignment horizontal="center" vertical="center" wrapText="1"/>
      <protection locked="0"/>
    </xf>
    <xf numFmtId="0" fontId="0" fillId="17" borderId="12" xfId="0" applyFill="1" applyBorder="1" applyAlignment="1" applyProtection="1">
      <alignment horizontal="center" vertical="center" wrapText="1"/>
      <protection locked="0"/>
    </xf>
    <xf numFmtId="0" fontId="0" fillId="19" borderId="29" xfId="0" applyFill="1" applyBorder="1" applyAlignment="1" applyProtection="1">
      <alignment vertical="center" wrapText="1"/>
    </xf>
    <xf numFmtId="0" fontId="0" fillId="19" borderId="30" xfId="0" applyFill="1" applyBorder="1" applyAlignment="1" applyProtection="1">
      <alignment vertical="center" wrapText="1"/>
    </xf>
    <xf numFmtId="0" fontId="0" fillId="19" borderId="30" xfId="0" applyFill="1" applyBorder="1" applyAlignment="1" applyProtection="1">
      <alignment vertical="center" wrapText="1"/>
      <protection locked="0"/>
    </xf>
    <xf numFmtId="0" fontId="0" fillId="19" borderId="14" xfId="0" applyFill="1" applyBorder="1" applyAlignment="1" applyProtection="1">
      <alignment vertical="center" wrapText="1"/>
    </xf>
    <xf numFmtId="0" fontId="0" fillId="19" borderId="18" xfId="0" applyFill="1" applyBorder="1" applyAlignment="1" applyProtection="1">
      <alignment vertical="center" wrapText="1"/>
    </xf>
    <xf numFmtId="0" fontId="0" fillId="19" borderId="18" xfId="0" applyFill="1" applyBorder="1" applyAlignment="1" applyProtection="1">
      <alignment vertical="center" wrapText="1"/>
      <protection locked="0"/>
    </xf>
    <xf numFmtId="0" fontId="0" fillId="11" borderId="50" xfId="0" applyFill="1" applyBorder="1" applyAlignment="1" applyProtection="1">
      <alignment horizontal="center" vertical="center" wrapText="1"/>
      <protection locked="0"/>
    </xf>
    <xf numFmtId="0" fontId="0" fillId="0" borderId="50" xfId="0" applyFill="1" applyBorder="1" applyAlignment="1" applyProtection="1">
      <alignment horizontal="center" vertical="center" wrapText="1"/>
      <protection locked="0"/>
    </xf>
    <xf numFmtId="0" fontId="0" fillId="11" borderId="34" xfId="0" applyFill="1" applyBorder="1" applyAlignment="1" applyProtection="1">
      <alignment horizontal="center" vertical="center" wrapText="1"/>
    </xf>
    <xf numFmtId="0" fontId="0" fillId="6" borderId="32" xfId="0" applyFont="1" applyFill="1" applyBorder="1" applyAlignment="1" applyProtection="1">
      <alignment horizontal="center" vertical="center" wrapText="1"/>
    </xf>
    <xf numFmtId="0" fontId="0" fillId="6" borderId="34" xfId="0" applyFont="1" applyFill="1" applyBorder="1" applyAlignment="1" applyProtection="1">
      <alignment horizontal="center" vertical="center" wrapText="1"/>
    </xf>
    <xf numFmtId="0" fontId="0" fillId="3" borderId="32" xfId="0" applyFill="1" applyBorder="1" applyAlignment="1" applyProtection="1">
      <alignment horizontal="center" vertical="center" wrapText="1"/>
    </xf>
    <xf numFmtId="0" fontId="0" fillId="3" borderId="53" xfId="0" applyFont="1" applyFill="1" applyBorder="1" applyAlignment="1" applyProtection="1">
      <alignment horizontal="center" vertical="center" wrapText="1"/>
    </xf>
    <xf numFmtId="0" fontId="0" fillId="8" borderId="54" xfId="0" applyFont="1" applyFill="1" applyBorder="1" applyAlignment="1" applyProtection="1">
      <alignment horizontal="center" vertical="center" wrapText="1"/>
    </xf>
    <xf numFmtId="0" fontId="0" fillId="8" borderId="34" xfId="0" applyFont="1" applyFill="1" applyBorder="1" applyAlignment="1" applyProtection="1">
      <alignment horizontal="center" vertical="center" wrapText="1"/>
    </xf>
    <xf numFmtId="0" fontId="0" fillId="0" borderId="54" xfId="0" applyBorder="1" applyProtection="1"/>
    <xf numFmtId="0" fontId="0" fillId="0" borderId="33" xfId="0" applyBorder="1" applyProtection="1"/>
    <xf numFmtId="0" fontId="0" fillId="0" borderId="53" xfId="0" applyBorder="1" applyProtection="1"/>
    <xf numFmtId="0" fontId="0" fillId="9" borderId="6" xfId="0" applyFill="1" applyBorder="1" applyAlignment="1" applyProtection="1">
      <alignment horizontal="center" vertical="center" wrapText="1"/>
    </xf>
    <xf numFmtId="0" fontId="0" fillId="16" borderId="6" xfId="0" applyFill="1" applyBorder="1" applyAlignment="1" applyProtection="1">
      <alignment horizontal="center" vertical="center" wrapText="1"/>
    </xf>
    <xf numFmtId="0" fontId="0" fillId="11" borderId="55" xfId="0" applyFill="1" applyBorder="1" applyAlignment="1" applyProtection="1">
      <alignment horizontal="center" vertical="center" wrapText="1"/>
    </xf>
    <xf numFmtId="0" fontId="0" fillId="20" borderId="55" xfId="0" applyFill="1" applyBorder="1" applyAlignment="1" applyProtection="1">
      <alignment horizontal="center" vertical="center" wrapText="1"/>
    </xf>
    <xf numFmtId="0" fontId="0" fillId="20" borderId="34" xfId="0" applyFill="1" applyBorder="1" applyAlignment="1" applyProtection="1">
      <alignment horizontal="center" vertical="center" wrapText="1"/>
    </xf>
    <xf numFmtId="0" fontId="0" fillId="16" borderId="55" xfId="0" applyFill="1" applyBorder="1" applyAlignment="1" applyProtection="1">
      <alignment horizontal="center" vertical="center" wrapText="1"/>
    </xf>
    <xf numFmtId="0" fontId="0" fillId="16" borderId="34" xfId="0" applyFill="1" applyBorder="1" applyAlignment="1" applyProtection="1">
      <alignment horizontal="center" vertical="center" wrapText="1"/>
    </xf>
    <xf numFmtId="0" fontId="0" fillId="5" borderId="32" xfId="0" applyFont="1" applyFill="1" applyBorder="1" applyAlignment="1" applyProtection="1">
      <alignment horizontal="center" vertical="center" wrapText="1"/>
    </xf>
    <xf numFmtId="0" fontId="0" fillId="5" borderId="34" xfId="0" applyFont="1" applyFill="1" applyBorder="1" applyAlignment="1" applyProtection="1">
      <alignment horizontal="center" vertical="center" wrapText="1"/>
    </xf>
    <xf numFmtId="0" fontId="0" fillId="0" borderId="27" xfId="0" applyBorder="1" applyProtection="1"/>
    <xf numFmtId="0" fontId="1" fillId="9" borderId="22" xfId="0" applyFont="1" applyFill="1" applyBorder="1" applyAlignment="1" applyProtection="1">
      <alignment horizontal="center" vertical="center" wrapText="1"/>
    </xf>
    <xf numFmtId="0" fontId="1" fillId="16" borderId="22" xfId="0" applyFont="1" applyFill="1" applyBorder="1" applyAlignment="1" applyProtection="1">
      <alignment horizontal="center" vertical="center" wrapText="1"/>
    </xf>
    <xf numFmtId="0" fontId="0" fillId="7" borderId="6" xfId="0" applyFill="1" applyBorder="1" applyAlignment="1" applyProtection="1">
      <alignment horizontal="center" vertical="center" wrapText="1"/>
    </xf>
    <xf numFmtId="0" fontId="1" fillId="7" borderId="22" xfId="0" applyFont="1" applyFill="1" applyBorder="1" applyAlignment="1" applyProtection="1">
      <alignment horizontal="center" vertical="center" wrapText="1"/>
    </xf>
    <xf numFmtId="0" fontId="0" fillId="19" borderId="32" xfId="0" applyFont="1" applyFill="1" applyBorder="1" applyAlignment="1" applyProtection="1">
      <alignment horizontal="center" vertical="center" wrapText="1"/>
    </xf>
    <xf numFmtId="0" fontId="0" fillId="19" borderId="34" xfId="0" applyFont="1" applyFill="1" applyBorder="1" applyAlignment="1" applyProtection="1">
      <alignment horizontal="center" vertical="center" wrapText="1"/>
    </xf>
    <xf numFmtId="0" fontId="0" fillId="17" borderId="29" xfId="0" applyFill="1" applyBorder="1" applyAlignment="1" applyProtection="1">
      <alignment horizontal="center" vertical="center" wrapText="1"/>
      <protection locked="0"/>
    </xf>
    <xf numFmtId="0" fontId="0" fillId="17" borderId="12" xfId="0" applyFont="1" applyFill="1" applyBorder="1" applyAlignment="1" applyProtection="1">
      <alignment horizontal="center" vertical="center" wrapText="1"/>
      <protection locked="0"/>
    </xf>
    <xf numFmtId="0" fontId="0" fillId="17" borderId="14" xfId="0" applyFont="1" applyFill="1" applyBorder="1" applyAlignment="1" applyProtection="1">
      <alignment horizontal="center" vertical="center" wrapText="1"/>
      <protection locked="0"/>
    </xf>
    <xf numFmtId="0" fontId="0" fillId="17" borderId="49" xfId="0" applyFill="1" applyBorder="1" applyAlignment="1" applyProtection="1">
      <alignment horizontal="center" vertical="center" wrapText="1"/>
      <protection locked="0"/>
    </xf>
    <xf numFmtId="0" fontId="0" fillId="17" borderId="23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vertical="center" wrapText="1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0" borderId="50" xfId="0" applyFill="1" applyBorder="1" applyAlignment="1" applyProtection="1">
      <alignment horizontal="center" vertical="center" wrapText="1"/>
    </xf>
    <xf numFmtId="0" fontId="0" fillId="11" borderId="26" xfId="0" applyFill="1" applyBorder="1" applyAlignment="1" applyProtection="1">
      <alignment horizontal="center" vertical="center" wrapText="1"/>
    </xf>
    <xf numFmtId="0" fontId="0" fillId="11" borderId="48" xfId="0" applyFill="1" applyBorder="1" applyAlignment="1" applyProtection="1">
      <alignment horizontal="center" vertical="center" wrapText="1"/>
      <protection locked="0"/>
    </xf>
    <xf numFmtId="0" fontId="0" fillId="11" borderId="45" xfId="0" applyFill="1" applyBorder="1" applyAlignment="1" applyProtection="1">
      <alignment horizontal="center" vertical="center" wrapText="1"/>
      <protection locked="0"/>
    </xf>
    <xf numFmtId="0" fontId="0" fillId="11" borderId="50" xfId="0" applyFill="1" applyBorder="1" applyAlignment="1" applyProtection="1">
      <alignment horizontal="center" vertical="center" wrapText="1"/>
    </xf>
    <xf numFmtId="0" fontId="0" fillId="11" borderId="4" xfId="0" applyFill="1" applyBorder="1" applyAlignment="1" applyProtection="1">
      <alignment horizontal="center" vertical="center" wrapText="1"/>
      <protection locked="0"/>
    </xf>
    <xf numFmtId="0" fontId="0" fillId="11" borderId="37" xfId="0" applyFill="1" applyBorder="1" applyAlignment="1" applyProtection="1">
      <alignment horizontal="center" vertical="center" wrapText="1"/>
      <protection locked="0"/>
    </xf>
    <xf numFmtId="0" fontId="0" fillId="11" borderId="6" xfId="0" applyFill="1" applyBorder="1" applyAlignment="1" applyProtection="1">
      <alignment vertical="center" wrapText="1"/>
    </xf>
    <xf numFmtId="49" fontId="0" fillId="11" borderId="34" xfId="0" applyNumberFormat="1" applyFill="1" applyBorder="1" applyAlignment="1" applyProtection="1">
      <alignment horizontal="center" vertical="center" wrapText="1"/>
    </xf>
    <xf numFmtId="0" fontId="0" fillId="11" borderId="55" xfId="0" applyFill="1" applyBorder="1" applyAlignment="1" applyProtection="1">
      <alignment horizontal="center" vertical="center" wrapText="1"/>
      <protection locked="0"/>
    </xf>
    <xf numFmtId="0" fontId="0" fillId="11" borderId="34" xfId="0" applyFill="1" applyBorder="1" applyAlignment="1" applyProtection="1">
      <alignment horizontal="center" vertical="center" wrapText="1"/>
      <protection locked="0"/>
    </xf>
    <xf numFmtId="0" fontId="0" fillId="11" borderId="61" xfId="0" applyFill="1" applyBorder="1" applyAlignment="1" applyProtection="1">
      <alignment horizontal="center" vertical="center" wrapText="1"/>
      <protection locked="0"/>
    </xf>
    <xf numFmtId="0" fontId="0" fillId="11" borderId="57" xfId="0" applyFill="1" applyBorder="1" applyAlignment="1" applyProtection="1">
      <alignment horizontal="center" vertical="center" wrapText="1"/>
      <protection locked="0"/>
    </xf>
    <xf numFmtId="0" fontId="0" fillId="11" borderId="61" xfId="0" applyFill="1" applyBorder="1" applyProtection="1">
      <protection locked="0"/>
    </xf>
    <xf numFmtId="0" fontId="0" fillId="11" borderId="62" xfId="0" applyFill="1" applyBorder="1" applyProtection="1">
      <protection locked="0"/>
    </xf>
    <xf numFmtId="0" fontId="0" fillId="11" borderId="63" xfId="0" applyFill="1" applyBorder="1" applyProtection="1">
      <protection locked="0"/>
    </xf>
    <xf numFmtId="0" fontId="0" fillId="11" borderId="40" xfId="0" applyFill="1" applyBorder="1" applyAlignment="1" applyProtection="1">
      <alignment horizontal="center" vertical="center" wrapText="1"/>
      <protection locked="0"/>
    </xf>
    <xf numFmtId="0" fontId="0" fillId="11" borderId="43" xfId="0" applyFill="1" applyBorder="1" applyAlignment="1" applyProtection="1">
      <alignment horizontal="center" vertical="center" wrapText="1"/>
      <protection locked="0"/>
    </xf>
    <xf numFmtId="0" fontId="0" fillId="11" borderId="62" xfId="0" applyFill="1" applyBorder="1" applyAlignment="1" applyProtection="1">
      <alignment horizontal="center" vertical="center" wrapText="1"/>
      <protection locked="0"/>
    </xf>
    <xf numFmtId="0" fontId="0" fillId="11" borderId="20" xfId="0" applyFill="1" applyBorder="1" applyAlignment="1" applyProtection="1">
      <alignment horizontal="center" vertical="center" wrapText="1"/>
      <protection locked="0"/>
    </xf>
    <xf numFmtId="0" fontId="0" fillId="11" borderId="13" xfId="0" applyFill="1" applyBorder="1" applyAlignment="1" applyProtection="1">
      <alignment horizontal="center" vertical="center" wrapText="1"/>
      <protection locked="0"/>
    </xf>
    <xf numFmtId="0" fontId="0" fillId="11" borderId="23" xfId="0" applyFill="1" applyBorder="1" applyAlignment="1" applyProtection="1">
      <alignment horizontal="center" vertical="center" wrapText="1"/>
      <protection locked="0"/>
    </xf>
    <xf numFmtId="0" fontId="0" fillId="11" borderId="19" xfId="0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11" xfId="0" applyFill="1" applyBorder="1" applyAlignment="1" applyProtection="1">
      <alignment horizontal="center" vertical="center" wrapText="1"/>
      <protection locked="0"/>
    </xf>
    <xf numFmtId="0" fontId="0" fillId="0" borderId="39" xfId="0" applyFill="1" applyBorder="1" applyAlignment="1" applyProtection="1">
      <alignment horizontal="center" vertical="center" wrapText="1"/>
      <protection locked="0"/>
    </xf>
    <xf numFmtId="0" fontId="0" fillId="11" borderId="31" xfId="0" applyFill="1" applyBorder="1" applyAlignment="1" applyProtection="1">
      <alignment horizontal="center" vertical="center" wrapText="1"/>
      <protection locked="0"/>
    </xf>
    <xf numFmtId="0" fontId="0" fillId="11" borderId="26" xfId="0" applyFill="1" applyBorder="1" applyAlignment="1" applyProtection="1">
      <alignment horizontal="center" vertical="center" wrapText="1"/>
      <protection locked="0"/>
    </xf>
    <xf numFmtId="0" fontId="0" fillId="11" borderId="13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Fill="1" applyBorder="1" applyAlignment="1" applyProtection="1">
      <alignment horizontal="center" vertical="center" wrapText="1"/>
      <protection locked="0"/>
    </xf>
    <xf numFmtId="0" fontId="0" fillId="11" borderId="39" xfId="0" applyFill="1" applyBorder="1" applyAlignment="1" applyProtection="1">
      <alignment horizontal="center" vertical="center" wrapText="1"/>
      <protection locked="0"/>
    </xf>
    <xf numFmtId="0" fontId="0" fillId="11" borderId="47" xfId="0" applyFill="1" applyBorder="1" applyAlignment="1" applyProtection="1">
      <alignment horizontal="center" vertical="center" wrapText="1"/>
      <protection locked="0"/>
    </xf>
    <xf numFmtId="0" fontId="0" fillId="11" borderId="51" xfId="0" applyFill="1" applyBorder="1" applyAlignment="1" applyProtection="1">
      <alignment horizontal="center" vertical="center" wrapText="1"/>
      <protection locked="0"/>
    </xf>
    <xf numFmtId="0" fontId="0" fillId="11" borderId="49" xfId="0" applyFill="1" applyBorder="1" applyAlignment="1" applyProtection="1">
      <alignment horizontal="center" vertical="center" wrapText="1"/>
      <protection locked="0"/>
    </xf>
    <xf numFmtId="0" fontId="0" fillId="11" borderId="50" xfId="0" applyFill="1" applyBorder="1" applyAlignment="1" applyProtection="1">
      <alignment horizontal="center" vertical="center" wrapText="1"/>
      <protection locked="0"/>
    </xf>
    <xf numFmtId="0" fontId="0" fillId="11" borderId="50" xfId="0" applyFont="1" applyFill="1" applyBorder="1" applyAlignment="1" applyProtection="1">
      <alignment horizontal="center" vertical="center" wrapText="1"/>
      <protection locked="0"/>
    </xf>
    <xf numFmtId="0" fontId="0" fillId="0" borderId="50" xfId="0" applyFont="1" applyFill="1" applyBorder="1" applyAlignment="1" applyProtection="1">
      <alignment horizontal="center" vertical="center" wrapText="1"/>
      <protection locked="0"/>
    </xf>
    <xf numFmtId="0" fontId="0" fillId="0" borderId="52" xfId="0" applyFont="1" applyFill="1" applyBorder="1" applyAlignment="1" applyProtection="1">
      <alignment horizontal="center" vertical="center" wrapText="1"/>
      <protection locked="0"/>
    </xf>
    <xf numFmtId="0" fontId="0" fillId="0" borderId="51" xfId="0" applyFill="1" applyBorder="1" applyAlignment="1" applyProtection="1">
      <alignment horizontal="center" vertical="center" wrapText="1"/>
      <protection locked="0"/>
    </xf>
    <xf numFmtId="0" fontId="0" fillId="4" borderId="32" xfId="0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0" fillId="11" borderId="0" xfId="0" applyFill="1" applyBorder="1" applyAlignment="1" applyProtection="1">
      <alignment horizontal="center" vertical="center" wrapText="1"/>
      <protection locked="0"/>
    </xf>
    <xf numFmtId="0" fontId="0" fillId="11" borderId="53" xfId="0" applyFill="1" applyBorder="1" applyAlignment="1" applyProtection="1">
      <alignment horizontal="center" vertical="center" wrapText="1"/>
      <protection locked="0"/>
    </xf>
    <xf numFmtId="0" fontId="0" fillId="17" borderId="35" xfId="0" applyFill="1" applyBorder="1" applyAlignment="1" applyProtection="1">
      <alignment horizontal="center" vertical="center" wrapText="1"/>
      <protection locked="0"/>
    </xf>
    <xf numFmtId="0" fontId="0" fillId="17" borderId="46" xfId="0" applyFill="1" applyBorder="1" applyAlignment="1" applyProtection="1">
      <alignment horizontal="center" vertical="center" wrapText="1"/>
      <protection locked="0"/>
    </xf>
    <xf numFmtId="0" fontId="0" fillId="17" borderId="11" xfId="0" applyFont="1" applyFill="1" applyBorder="1" applyAlignment="1" applyProtection="1">
      <alignment horizontal="center" vertical="center" wrapText="1"/>
      <protection locked="0"/>
    </xf>
    <xf numFmtId="0" fontId="0" fillId="17" borderId="21" xfId="0" applyFont="1" applyFill="1" applyBorder="1" applyAlignment="1" applyProtection="1">
      <alignment horizontal="center" vertical="center" wrapText="1"/>
      <protection locked="0"/>
    </xf>
    <xf numFmtId="0" fontId="0" fillId="17" borderId="64" xfId="0" applyFill="1" applyBorder="1" applyAlignment="1" applyProtection="1">
      <alignment horizontal="center" vertical="center" wrapText="1"/>
      <protection locked="0"/>
    </xf>
    <xf numFmtId="0" fontId="0" fillId="17" borderId="0" xfId="0" applyFill="1" applyBorder="1" applyAlignment="1" applyProtection="1">
      <alignment horizontal="center" vertical="center" wrapText="1"/>
      <protection locked="0"/>
    </xf>
    <xf numFmtId="0" fontId="0" fillId="17" borderId="53" xfId="0" applyFill="1" applyBorder="1" applyAlignment="1" applyProtection="1">
      <alignment horizontal="center" vertical="center" wrapText="1"/>
      <protection locked="0"/>
    </xf>
    <xf numFmtId="0" fontId="0" fillId="17" borderId="32" xfId="0" applyFill="1" applyBorder="1" applyAlignment="1" applyProtection="1">
      <alignment horizontal="center" vertical="center" wrapText="1"/>
      <protection locked="0"/>
    </xf>
    <xf numFmtId="0" fontId="0" fillId="17" borderId="34" xfId="0" applyFill="1" applyBorder="1" applyAlignment="1" applyProtection="1">
      <alignment horizontal="center" vertical="center" wrapText="1"/>
      <protection locked="0"/>
    </xf>
    <xf numFmtId="0" fontId="0" fillId="17" borderId="47" xfId="0" applyFill="1" applyBorder="1" applyAlignment="1" applyProtection="1">
      <alignment horizontal="center" vertical="center" wrapText="1"/>
      <protection locked="0"/>
    </xf>
    <xf numFmtId="0" fontId="0" fillId="17" borderId="61" xfId="0" applyFill="1" applyBorder="1" applyAlignment="1" applyProtection="1">
      <alignment horizontal="center" vertical="center" wrapText="1"/>
      <protection locked="0"/>
    </xf>
    <xf numFmtId="0" fontId="0" fillId="17" borderId="63" xfId="0" applyFill="1" applyBorder="1" applyAlignment="1" applyProtection="1">
      <alignment horizontal="center" vertical="center" wrapText="1"/>
      <protection locked="0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27" xfId="0" applyFont="1" applyFill="1" applyBorder="1" applyAlignment="1" applyProtection="1">
      <alignment horizontal="center" vertical="center" wrapText="1"/>
    </xf>
    <xf numFmtId="0" fontId="1" fillId="5" borderId="28" xfId="0" applyFont="1" applyFill="1" applyBorder="1" applyAlignment="1" applyProtection="1">
      <alignment horizontal="center" vertical="center" wrapText="1"/>
    </xf>
    <xf numFmtId="0" fontId="1" fillId="6" borderId="26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8" borderId="27" xfId="0" applyFont="1" applyFill="1" applyBorder="1" applyAlignment="1" applyProtection="1">
      <alignment horizontal="center" vertical="center" wrapText="1"/>
    </xf>
    <xf numFmtId="0" fontId="1" fillId="8" borderId="28" xfId="0" applyFont="1" applyFill="1" applyBorder="1" applyAlignment="1" applyProtection="1">
      <alignment horizontal="center" vertical="center" wrapText="1"/>
    </xf>
    <xf numFmtId="0" fontId="1" fillId="11" borderId="26" xfId="0" applyFont="1" applyFill="1" applyBorder="1" applyAlignment="1" applyProtection="1">
      <alignment horizontal="center" vertical="center" wrapText="1"/>
    </xf>
    <xf numFmtId="0" fontId="1" fillId="11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20" borderId="26" xfId="0" applyFont="1" applyFill="1" applyBorder="1" applyAlignment="1" applyProtection="1">
      <alignment horizontal="center" vertical="center" wrapText="1"/>
    </xf>
    <xf numFmtId="0" fontId="1" fillId="20" borderId="28" xfId="0" applyFont="1" applyFill="1" applyBorder="1" applyAlignment="1" applyProtection="1">
      <alignment horizontal="center" vertical="center" wrapText="1"/>
    </xf>
    <xf numFmtId="0" fontId="1" fillId="16" borderId="26" xfId="0" applyFont="1" applyFill="1" applyBorder="1" applyAlignment="1" applyProtection="1">
      <alignment horizontal="center" vertical="center" wrapText="1"/>
    </xf>
    <xf numFmtId="0" fontId="1" fillId="16" borderId="28" xfId="0" applyFont="1" applyFill="1" applyBorder="1" applyAlignment="1" applyProtection="1">
      <alignment horizontal="center" vertical="center" wrapText="1"/>
    </xf>
    <xf numFmtId="0" fontId="1" fillId="22" borderId="27" xfId="0" applyFont="1" applyFill="1" applyBorder="1" applyAlignment="1" applyProtection="1">
      <alignment horizontal="center" vertical="center" wrapText="1"/>
    </xf>
    <xf numFmtId="0" fontId="1" fillId="22" borderId="28" xfId="0" applyFont="1" applyFill="1" applyBorder="1" applyAlignment="1" applyProtection="1">
      <alignment horizontal="center" vertical="center" wrapText="1"/>
    </xf>
    <xf numFmtId="0" fontId="1" fillId="19" borderId="26" xfId="0" applyFont="1" applyFill="1" applyBorder="1" applyAlignment="1" applyProtection="1">
      <alignment horizontal="center" vertical="center" wrapText="1"/>
    </xf>
    <xf numFmtId="0" fontId="1" fillId="19" borderId="28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1</xdr:col>
      <xdr:colOff>28650</xdr:colOff>
      <xdr:row>4</xdr:row>
      <xdr:rowOff>128058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D6DF0B0-220E-483D-966D-47E3AA3AF1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85725"/>
          <a:ext cx="2038425" cy="804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95250</xdr:rowOff>
    </xdr:from>
    <xdr:to>
      <xdr:col>0</xdr:col>
      <xdr:colOff>2123092</xdr:colOff>
      <xdr:row>4</xdr:row>
      <xdr:rowOff>137583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424AF87-75F4-4E22-8FB2-97C33C83CE7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95250"/>
          <a:ext cx="2038425" cy="804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sserspringen/2017/Wasserspringen/Wettk&#228;mpfe/171111%20IABS/01_Wettkampf/04_Kamprichter/IBM_2017%20Kampfrichter%20Vorlage%20T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mpfrichter"/>
      <sheetName val="KampfrichterEinsatz"/>
    </sheetNames>
    <sheetDataSet>
      <sheetData sheetId="0">
        <row r="19">
          <cell r="C19" t="str">
            <v>Curdin</v>
          </cell>
        </row>
        <row r="20">
          <cell r="C20" t="str">
            <v>Peter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opLeftCell="A2" workbookViewId="0">
      <selection activeCell="B40" sqref="B39:B40"/>
    </sheetView>
  </sheetViews>
  <sheetFormatPr baseColWidth="10" defaultRowHeight="14.4" x14ac:dyDescent="0.3"/>
  <cols>
    <col min="1" max="1" width="32" customWidth="1"/>
    <col min="2" max="2" width="12.33203125" customWidth="1"/>
    <col min="3" max="3" width="16.33203125" customWidth="1"/>
    <col min="4" max="4" width="14.5546875" customWidth="1"/>
    <col min="5" max="5" width="13.33203125" customWidth="1"/>
  </cols>
  <sheetData>
    <row r="1" spans="1:6" x14ac:dyDescent="0.3">
      <c r="A1" s="19"/>
      <c r="B1" s="19"/>
      <c r="C1" s="19"/>
      <c r="D1" s="19"/>
      <c r="E1" s="19"/>
      <c r="F1" s="19"/>
    </row>
    <row r="2" spans="1:6" x14ac:dyDescent="0.3">
      <c r="A2" s="19"/>
      <c r="B2" s="19"/>
      <c r="C2" s="19"/>
      <c r="D2" s="19"/>
      <c r="E2" s="19"/>
      <c r="F2" s="19"/>
    </row>
    <row r="3" spans="1:6" x14ac:dyDescent="0.3">
      <c r="A3" s="19"/>
      <c r="B3" s="19"/>
      <c r="C3" s="19"/>
      <c r="D3" s="19"/>
      <c r="E3" s="19"/>
      <c r="F3" s="19"/>
    </row>
    <row r="4" spans="1:6" x14ac:dyDescent="0.3">
      <c r="A4" s="19"/>
      <c r="B4" s="19"/>
      <c r="C4" s="19"/>
      <c r="D4" s="19"/>
      <c r="E4" s="19"/>
      <c r="F4" s="19"/>
    </row>
    <row r="5" spans="1:6" x14ac:dyDescent="0.3">
      <c r="A5" s="19"/>
      <c r="B5" s="19"/>
      <c r="C5" s="19"/>
      <c r="D5" s="19"/>
      <c r="E5" s="19"/>
      <c r="F5" s="19"/>
    </row>
    <row r="6" spans="1:6" ht="18" x14ac:dyDescent="0.3">
      <c r="A6" s="21" t="s">
        <v>115</v>
      </c>
      <c r="B6" s="21"/>
      <c r="C6" s="19"/>
      <c r="D6" s="19"/>
      <c r="E6" s="19"/>
      <c r="F6" s="19"/>
    </row>
    <row r="7" spans="1:6" x14ac:dyDescent="0.3">
      <c r="A7" s="19"/>
      <c r="B7" s="19"/>
      <c r="C7" s="19"/>
      <c r="D7" s="19"/>
      <c r="E7" s="19"/>
      <c r="F7" s="19"/>
    </row>
    <row r="8" spans="1:6" x14ac:dyDescent="0.3">
      <c r="A8" s="34" t="s">
        <v>9</v>
      </c>
      <c r="B8" s="34"/>
      <c r="C8" s="19"/>
      <c r="D8" s="19"/>
      <c r="E8" s="19"/>
      <c r="F8" s="19"/>
    </row>
    <row r="9" spans="1:6" ht="15" thickBot="1" x14ac:dyDescent="0.35">
      <c r="A9" s="19"/>
      <c r="B9" s="19"/>
      <c r="C9" s="19"/>
      <c r="D9" s="19"/>
      <c r="E9" s="19"/>
      <c r="F9" s="19"/>
    </row>
    <row r="10" spans="1:6" x14ac:dyDescent="0.3">
      <c r="A10" s="35" t="s">
        <v>10</v>
      </c>
      <c r="B10" s="36" t="s">
        <v>45</v>
      </c>
      <c r="C10" s="36" t="s">
        <v>11</v>
      </c>
      <c r="D10" s="36" t="s">
        <v>12</v>
      </c>
      <c r="E10" s="37" t="s">
        <v>13</v>
      </c>
      <c r="F10" s="19"/>
    </row>
    <row r="11" spans="1:6" ht="15" thickBot="1" x14ac:dyDescent="0.35">
      <c r="A11" s="38" t="s">
        <v>14</v>
      </c>
      <c r="B11" s="39" t="s">
        <v>44</v>
      </c>
      <c r="C11" s="39" t="s">
        <v>15</v>
      </c>
      <c r="D11" s="39" t="s">
        <v>16</v>
      </c>
      <c r="E11" s="40" t="s">
        <v>17</v>
      </c>
      <c r="F11" s="19"/>
    </row>
    <row r="12" spans="1:6" x14ac:dyDescent="0.3">
      <c r="A12" s="299" t="s">
        <v>79</v>
      </c>
      <c r="B12" s="300" t="s">
        <v>80</v>
      </c>
      <c r="C12" s="301"/>
      <c r="D12" s="301"/>
      <c r="E12" s="280"/>
      <c r="F12" s="19"/>
    </row>
    <row r="13" spans="1:6" ht="15" thickBot="1" x14ac:dyDescent="0.35">
      <c r="A13" s="302" t="s">
        <v>79</v>
      </c>
      <c r="B13" s="303" t="s">
        <v>80</v>
      </c>
      <c r="C13" s="304"/>
      <c r="D13" s="304"/>
      <c r="E13" s="281"/>
      <c r="F13" s="19"/>
    </row>
    <row r="14" spans="1:6" x14ac:dyDescent="0.3">
      <c r="A14" s="41" t="s">
        <v>30</v>
      </c>
      <c r="B14" s="42" t="s">
        <v>71</v>
      </c>
      <c r="C14" s="92" t="s">
        <v>42</v>
      </c>
      <c r="D14" s="92" t="s">
        <v>18</v>
      </c>
      <c r="E14" s="43"/>
      <c r="F14" s="19"/>
    </row>
    <row r="15" spans="1:6" ht="15" thickBot="1" x14ac:dyDescent="0.35">
      <c r="A15" s="44" t="s">
        <v>30</v>
      </c>
      <c r="B15" s="45" t="s">
        <v>71</v>
      </c>
      <c r="C15" s="93"/>
      <c r="D15" s="93"/>
      <c r="E15" s="46"/>
      <c r="F15" s="19"/>
    </row>
    <row r="16" spans="1:6" x14ac:dyDescent="0.3">
      <c r="A16" s="47" t="s">
        <v>31</v>
      </c>
      <c r="B16" s="48" t="s">
        <v>27</v>
      </c>
      <c r="C16" s="94" t="s">
        <v>91</v>
      </c>
      <c r="D16" s="94"/>
      <c r="E16" s="49"/>
      <c r="F16" s="19"/>
    </row>
    <row r="17" spans="1:6" ht="15" thickBot="1" x14ac:dyDescent="0.35">
      <c r="A17" s="50" t="s">
        <v>41</v>
      </c>
      <c r="B17" s="51" t="s">
        <v>27</v>
      </c>
      <c r="C17" s="95" t="s">
        <v>66</v>
      </c>
      <c r="D17" s="95" t="s">
        <v>65</v>
      </c>
      <c r="E17" s="52"/>
      <c r="F17" s="19"/>
    </row>
    <row r="18" spans="1:6" ht="15" thickBot="1" x14ac:dyDescent="0.35">
      <c r="A18" s="53" t="s">
        <v>33</v>
      </c>
      <c r="B18" s="54" t="s">
        <v>4</v>
      </c>
      <c r="C18" s="96" t="s">
        <v>75</v>
      </c>
      <c r="D18" s="214" t="s">
        <v>73</v>
      </c>
      <c r="E18" s="55"/>
      <c r="F18" s="19"/>
    </row>
    <row r="19" spans="1:6" ht="15" thickBot="1" x14ac:dyDescent="0.35">
      <c r="A19" s="284"/>
      <c r="B19" s="54" t="s">
        <v>4</v>
      </c>
      <c r="C19" s="285" t="s">
        <v>76</v>
      </c>
      <c r="D19" s="214" t="s">
        <v>74</v>
      </c>
      <c r="E19" s="286"/>
      <c r="F19" s="19"/>
    </row>
    <row r="20" spans="1:6" x14ac:dyDescent="0.3">
      <c r="A20" s="289" t="s">
        <v>46</v>
      </c>
      <c r="B20" s="290" t="s">
        <v>19</v>
      </c>
      <c r="C20" s="291"/>
      <c r="D20" s="291"/>
      <c r="E20" s="292"/>
      <c r="F20" s="19"/>
    </row>
    <row r="21" spans="1:6" ht="15" thickBot="1" x14ac:dyDescent="0.35">
      <c r="A21" s="293" t="s">
        <v>46</v>
      </c>
      <c r="B21" s="294" t="s">
        <v>19</v>
      </c>
      <c r="C21" s="295"/>
      <c r="D21" s="295"/>
      <c r="E21" s="296"/>
      <c r="F21" s="19"/>
    </row>
    <row r="22" spans="1:6" ht="15" thickBot="1" x14ac:dyDescent="0.35">
      <c r="A22" s="62" t="s">
        <v>35</v>
      </c>
      <c r="B22" s="63" t="s">
        <v>47</v>
      </c>
      <c r="C22" s="99"/>
      <c r="D22" s="99"/>
      <c r="E22" s="64"/>
      <c r="F22" s="19"/>
    </row>
    <row r="23" spans="1:6" x14ac:dyDescent="0.3">
      <c r="A23" s="65" t="s">
        <v>34</v>
      </c>
      <c r="B23" s="66" t="s">
        <v>48</v>
      </c>
      <c r="C23" s="100" t="s">
        <v>7</v>
      </c>
      <c r="D23" s="100" t="s">
        <v>43</v>
      </c>
      <c r="E23" s="67"/>
      <c r="F23" s="19"/>
    </row>
    <row r="24" spans="1:6" ht="15" thickBot="1" x14ac:dyDescent="0.35">
      <c r="A24" s="68" t="s">
        <v>34</v>
      </c>
      <c r="B24" s="69" t="s">
        <v>48</v>
      </c>
      <c r="C24" s="101"/>
      <c r="D24" s="101"/>
      <c r="E24" s="70"/>
    </row>
    <row r="25" spans="1:6" x14ac:dyDescent="0.3">
      <c r="A25" s="71" t="s">
        <v>22</v>
      </c>
      <c r="B25" s="72" t="s">
        <v>25</v>
      </c>
      <c r="C25" s="102"/>
      <c r="D25" s="102"/>
      <c r="E25" s="73"/>
      <c r="F25" s="19"/>
    </row>
    <row r="26" spans="1:6" ht="15" thickBot="1" x14ac:dyDescent="0.35">
      <c r="A26" s="74" t="s">
        <v>22</v>
      </c>
      <c r="B26" s="75" t="s">
        <v>25</v>
      </c>
      <c r="C26" s="103"/>
      <c r="D26" s="103"/>
      <c r="E26" s="76"/>
      <c r="F26" s="19"/>
    </row>
    <row r="27" spans="1:6" x14ac:dyDescent="0.3">
      <c r="A27" s="170" t="s">
        <v>28</v>
      </c>
      <c r="B27" s="171" t="s">
        <v>49</v>
      </c>
      <c r="C27" s="172"/>
      <c r="D27" s="172"/>
      <c r="E27" s="173"/>
      <c r="F27" s="19"/>
    </row>
    <row r="28" spans="1:6" ht="15" thickBot="1" x14ac:dyDescent="0.35">
      <c r="A28" s="174" t="s">
        <v>28</v>
      </c>
      <c r="B28" s="175" t="s">
        <v>49</v>
      </c>
      <c r="C28" s="176"/>
      <c r="D28" s="176"/>
      <c r="E28" s="177"/>
      <c r="F28" s="19"/>
    </row>
    <row r="29" spans="1:6" x14ac:dyDescent="0.3">
      <c r="A29" s="56" t="s">
        <v>32</v>
      </c>
      <c r="B29" s="57" t="s">
        <v>50</v>
      </c>
      <c r="C29" s="97"/>
      <c r="D29" s="97"/>
      <c r="E29" s="58"/>
      <c r="F29" s="19"/>
    </row>
    <row r="30" spans="1:6" ht="15" thickBot="1" x14ac:dyDescent="0.35">
      <c r="A30" s="59" t="s">
        <v>32</v>
      </c>
      <c r="B30" s="60" t="s">
        <v>50</v>
      </c>
      <c r="C30" s="98"/>
      <c r="D30" s="98"/>
      <c r="E30" s="61"/>
      <c r="F30" s="19"/>
    </row>
    <row r="31" spans="1:6" x14ac:dyDescent="0.3">
      <c r="A31" s="164" t="s">
        <v>61</v>
      </c>
      <c r="B31" s="165" t="s">
        <v>62</v>
      </c>
      <c r="C31" s="166"/>
      <c r="D31" s="166"/>
      <c r="E31" s="167"/>
      <c r="F31" s="19"/>
    </row>
    <row r="32" spans="1:6" ht="15" thickBot="1" x14ac:dyDescent="0.35">
      <c r="A32" s="278" t="s">
        <v>61</v>
      </c>
      <c r="B32" s="279" t="s">
        <v>62</v>
      </c>
      <c r="C32" s="168"/>
      <c r="D32" s="168"/>
      <c r="E32" s="169"/>
      <c r="F32" s="19"/>
    </row>
    <row r="33" spans="1:6" x14ac:dyDescent="0.3">
      <c r="A33" s="56" t="s">
        <v>29</v>
      </c>
      <c r="B33" s="57" t="s">
        <v>51</v>
      </c>
      <c r="C33" s="97"/>
      <c r="D33" s="97"/>
      <c r="E33" s="58"/>
      <c r="F33" s="19"/>
    </row>
    <row r="34" spans="1:6" ht="15" thickBot="1" x14ac:dyDescent="0.35">
      <c r="A34" s="59" t="s">
        <v>29</v>
      </c>
      <c r="B34" s="60" t="s">
        <v>51</v>
      </c>
      <c r="C34" s="104"/>
      <c r="D34" s="104"/>
      <c r="E34" s="78"/>
      <c r="F34" s="19"/>
    </row>
    <row r="35" spans="1:6" x14ac:dyDescent="0.3">
      <c r="A35" s="156" t="s">
        <v>40</v>
      </c>
      <c r="B35" s="157" t="s">
        <v>52</v>
      </c>
      <c r="C35" s="158"/>
      <c r="D35" s="158"/>
      <c r="E35" s="159"/>
    </row>
    <row r="36" spans="1:6" ht="15" thickBot="1" x14ac:dyDescent="0.35">
      <c r="A36" s="160" t="s">
        <v>40</v>
      </c>
      <c r="B36" s="161" t="s">
        <v>52</v>
      </c>
      <c r="C36" s="162"/>
      <c r="D36" s="162"/>
      <c r="E36" s="163"/>
      <c r="F36" s="19"/>
    </row>
    <row r="37" spans="1:6" x14ac:dyDescent="0.3">
      <c r="A37" s="79" t="s">
        <v>5</v>
      </c>
      <c r="B37" s="80" t="s">
        <v>5</v>
      </c>
      <c r="C37" s="105" t="s">
        <v>72</v>
      </c>
      <c r="D37" s="105" t="s">
        <v>77</v>
      </c>
      <c r="E37" s="81"/>
    </row>
    <row r="38" spans="1:6" x14ac:dyDescent="0.3">
      <c r="A38" s="82" t="s">
        <v>5</v>
      </c>
      <c r="B38" s="83" t="s">
        <v>5</v>
      </c>
      <c r="C38" s="106" t="s">
        <v>37</v>
      </c>
      <c r="D38" s="106" t="s">
        <v>38</v>
      </c>
      <c r="E38" s="84"/>
      <c r="F38" s="19"/>
    </row>
    <row r="39" spans="1:6" x14ac:dyDescent="0.3">
      <c r="A39" s="82" t="s">
        <v>5</v>
      </c>
      <c r="B39" s="83" t="s">
        <v>5</v>
      </c>
      <c r="C39" s="106" t="s">
        <v>54</v>
      </c>
      <c r="D39" s="106" t="s">
        <v>53</v>
      </c>
      <c r="E39" s="84"/>
      <c r="F39" s="19"/>
    </row>
    <row r="40" spans="1:6" ht="15" thickBot="1" x14ac:dyDescent="0.35">
      <c r="A40" s="85" t="s">
        <v>5</v>
      </c>
      <c r="B40" s="86" t="s">
        <v>5</v>
      </c>
      <c r="C40" s="107" t="s">
        <v>81</v>
      </c>
      <c r="D40" s="107" t="s">
        <v>78</v>
      </c>
      <c r="E40" s="87"/>
    </row>
    <row r="41" spans="1:6" ht="15" thickBot="1" x14ac:dyDescent="0.35">
      <c r="A41" s="88" t="s">
        <v>82</v>
      </c>
      <c r="B41" s="89" t="s">
        <v>82</v>
      </c>
      <c r="C41" s="108" t="s">
        <v>20</v>
      </c>
      <c r="D41" s="108" t="s">
        <v>21</v>
      </c>
      <c r="E41" s="90">
        <v>5</v>
      </c>
      <c r="F41" s="19"/>
    </row>
    <row r="42" spans="1:6" x14ac:dyDescent="0.3">
      <c r="A42" s="56" t="s">
        <v>36</v>
      </c>
      <c r="B42" s="57" t="s">
        <v>3</v>
      </c>
      <c r="C42" s="97"/>
      <c r="D42" s="97"/>
      <c r="E42" s="58"/>
      <c r="F42" s="19"/>
    </row>
    <row r="43" spans="1:6" ht="15" thickBot="1" x14ac:dyDescent="0.35">
      <c r="A43" s="91" t="s">
        <v>36</v>
      </c>
      <c r="B43" s="77" t="s">
        <v>3</v>
      </c>
      <c r="C43" s="104"/>
      <c r="D43" s="104"/>
      <c r="E43" s="78"/>
      <c r="F43" s="19"/>
    </row>
    <row r="44" spans="1:6" x14ac:dyDescent="0.3">
      <c r="A44" s="19"/>
      <c r="B44" s="19"/>
      <c r="C44" s="19"/>
      <c r="D44" s="19"/>
      <c r="E44" s="19">
        <f>SUM(E12:E43)</f>
        <v>5</v>
      </c>
      <c r="F44" s="19"/>
    </row>
    <row r="45" spans="1:6" x14ac:dyDescent="0.3">
      <c r="A45" s="19"/>
      <c r="B45" s="19"/>
      <c r="C45" s="19"/>
      <c r="D45" s="19"/>
      <c r="E45" s="19"/>
      <c r="F45" s="19"/>
    </row>
    <row r="46" spans="1:6" x14ac:dyDescent="0.3">
      <c r="B46" s="19"/>
      <c r="C46" s="19"/>
      <c r="D46" s="19"/>
      <c r="E46" s="19"/>
      <c r="F46" s="19"/>
    </row>
    <row r="47" spans="1:6" x14ac:dyDescent="0.3">
      <c r="A47" s="19" t="s">
        <v>39</v>
      </c>
      <c r="B47" s="19"/>
      <c r="C47" s="19"/>
      <c r="D47" s="19"/>
      <c r="E47" s="19"/>
      <c r="F47" s="19"/>
    </row>
    <row r="48" spans="1:6" x14ac:dyDescent="0.3">
      <c r="A48" s="19"/>
      <c r="B48" s="19"/>
      <c r="C48" s="19"/>
      <c r="D48" s="19"/>
      <c r="E48" s="19"/>
      <c r="F48" s="19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52"/>
  <sheetViews>
    <sheetView tabSelected="1" zoomScale="90" zoomScaleNormal="90" workbookViewId="0">
      <selection activeCell="A6" sqref="A6"/>
    </sheetView>
  </sheetViews>
  <sheetFormatPr baseColWidth="10" defaultRowHeight="14.4" x14ac:dyDescent="0.3"/>
  <cols>
    <col min="1" max="1" width="39.5546875" customWidth="1"/>
    <col min="2" max="2" width="13.21875" style="1" customWidth="1"/>
    <col min="3" max="5" width="14" style="121" customWidth="1"/>
    <col min="6" max="6" width="10.33203125" customWidth="1"/>
    <col min="7" max="7" width="9.109375" customWidth="1"/>
    <col min="8" max="8" width="9" customWidth="1"/>
    <col min="9" max="9" width="11.5546875" customWidth="1"/>
    <col min="10" max="10" width="13" customWidth="1"/>
    <col min="11" max="13" width="13.109375" customWidth="1"/>
    <col min="14" max="14" width="9.44140625" customWidth="1"/>
    <col min="15" max="15" width="10.5546875" customWidth="1"/>
    <col min="16" max="16" width="4.44140625" hidden="1" customWidth="1"/>
    <col min="17" max="18" width="11.44140625" hidden="1" customWidth="1"/>
    <col min="19" max="19" width="1.6640625" hidden="1" customWidth="1"/>
    <col min="20" max="21" width="11.44140625" hidden="1" customWidth="1"/>
    <col min="22" max="22" width="11.44140625" customWidth="1"/>
    <col min="23" max="27" width="12.88671875" customWidth="1"/>
    <col min="28" max="28" width="12.6640625" customWidth="1"/>
    <col min="29" max="29" width="8.33203125" customWidth="1"/>
    <col min="30" max="30" width="12.88671875" customWidth="1"/>
    <col min="31" max="31" width="8.6640625" customWidth="1"/>
    <col min="32" max="32" width="11.44140625" customWidth="1"/>
    <col min="33" max="33" width="5.44140625" style="1" customWidth="1"/>
  </cols>
  <sheetData>
    <row r="1" spans="1:37" x14ac:dyDescent="0.3">
      <c r="A1" s="19"/>
      <c r="B1" s="20"/>
      <c r="C1" s="123"/>
      <c r="D1" s="123"/>
      <c r="E1" s="123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20"/>
    </row>
    <row r="2" spans="1:37" x14ac:dyDescent="0.3">
      <c r="A2" s="19"/>
      <c r="B2" s="20"/>
      <c r="C2" s="123"/>
      <c r="D2" s="123"/>
      <c r="E2" s="123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20"/>
    </row>
    <row r="3" spans="1:37" x14ac:dyDescent="0.3">
      <c r="A3" s="19"/>
      <c r="B3" s="20"/>
      <c r="C3" s="123"/>
      <c r="D3" s="123"/>
      <c r="E3" s="123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20"/>
    </row>
    <row r="4" spans="1:37" x14ac:dyDescent="0.3">
      <c r="A4" s="19"/>
      <c r="B4" s="20"/>
      <c r="C4" s="123"/>
      <c r="D4" s="123"/>
      <c r="E4" s="123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</row>
    <row r="5" spans="1:37" x14ac:dyDescent="0.3">
      <c r="A5" s="19"/>
      <c r="B5" s="20"/>
      <c r="C5" s="123"/>
      <c r="D5" s="123"/>
      <c r="E5" s="123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20"/>
    </row>
    <row r="6" spans="1:37" ht="18" x14ac:dyDescent="0.3">
      <c r="A6" s="21" t="str">
        <f>Kampfrichter!A6</f>
        <v>Judge IBSM St. Gallen 2021</v>
      </c>
      <c r="B6" s="20"/>
      <c r="C6" s="123"/>
      <c r="D6" s="123"/>
      <c r="E6" s="123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0"/>
    </row>
    <row r="7" spans="1:37" x14ac:dyDescent="0.3">
      <c r="A7" s="19"/>
      <c r="B7" s="20"/>
      <c r="C7" s="123"/>
      <c r="D7" s="123"/>
      <c r="E7" s="1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0"/>
    </row>
    <row r="8" spans="1:37" ht="15.75" customHeight="1" thickBot="1" x14ac:dyDescent="0.35">
      <c r="A8" s="22" t="s">
        <v>0</v>
      </c>
      <c r="B8" s="20"/>
      <c r="C8" s="123"/>
      <c r="D8" s="123"/>
      <c r="E8" s="123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0"/>
      <c r="AI8" s="3"/>
      <c r="AJ8" s="3"/>
      <c r="AK8" s="3"/>
    </row>
    <row r="9" spans="1:37" ht="15.75" customHeight="1" thickBot="1" x14ac:dyDescent="0.35">
      <c r="A9" s="23" t="s">
        <v>1</v>
      </c>
      <c r="B9" s="24" t="s">
        <v>2</v>
      </c>
      <c r="C9" s="204" t="s">
        <v>64</v>
      </c>
      <c r="D9" s="416" t="str">
        <f>Kampfrichter!$B$12</f>
        <v>PR</v>
      </c>
      <c r="E9" s="417"/>
      <c r="F9" s="400" t="str">
        <f>Kampfrichter!B$14</f>
        <v>FN</v>
      </c>
      <c r="G9" s="401"/>
      <c r="H9" s="402" t="str">
        <f>Kampfrichter!B$16</f>
        <v>GN</v>
      </c>
      <c r="I9" s="403"/>
      <c r="J9" s="408" t="str">
        <f>Kampfrichter!B$18</f>
        <v>AARE</v>
      </c>
      <c r="K9" s="409"/>
      <c r="L9" s="414" t="str">
        <f>Kampfrichter!B$20</f>
        <v>SCSG</v>
      </c>
      <c r="M9" s="415"/>
      <c r="N9" s="404" t="str">
        <f>Kampfrichter!B$23</f>
        <v>SKB</v>
      </c>
      <c r="O9" s="405"/>
      <c r="P9" s="199"/>
      <c r="Q9" s="199"/>
      <c r="R9" s="199"/>
      <c r="S9" s="199"/>
      <c r="T9" s="200" t="str">
        <f>Kampfrichter!B$25</f>
        <v>SSCK</v>
      </c>
      <c r="U9" s="201" t="s">
        <v>19</v>
      </c>
      <c r="V9" s="406" t="str">
        <f>Kampfrichter!A$27</f>
        <v>STV Singen</v>
      </c>
      <c r="W9" s="407"/>
      <c r="X9" s="410" t="str">
        <f>Kampfrichter!A$31</f>
        <v>Red-Fish de Neuchâtel</v>
      </c>
      <c r="Y9" s="411"/>
      <c r="Z9" s="412" t="str">
        <f>Kampfrichter!A$35</f>
        <v>TV Meisenheim</v>
      </c>
      <c r="AA9" s="413"/>
      <c r="AB9" s="397" t="str">
        <f>Kampfrichter!B$37</f>
        <v>VZW</v>
      </c>
      <c r="AC9" s="398"/>
      <c r="AD9" s="398"/>
      <c r="AE9" s="399"/>
      <c r="AF9" s="203" t="str">
        <f>Kampfrichter!B$41</f>
        <v>WASG</v>
      </c>
      <c r="AG9" s="20"/>
      <c r="AI9" s="3"/>
      <c r="AJ9" s="3"/>
      <c r="AK9" s="3"/>
    </row>
    <row r="10" spans="1:37" ht="15.75" customHeight="1" thickBot="1" x14ac:dyDescent="0.35">
      <c r="A10" s="26" t="s">
        <v>6</v>
      </c>
      <c r="B10" s="25" t="s">
        <v>6</v>
      </c>
      <c r="C10" s="205" t="s">
        <v>63</v>
      </c>
      <c r="D10" s="282">
        <f>Kampfrichter!$C$12</f>
        <v>0</v>
      </c>
      <c r="E10" s="283">
        <f>Kampfrichter!$C$13</f>
        <v>0</v>
      </c>
      <c r="F10" s="180" t="str">
        <f>Kampfrichter!C$14</f>
        <v>Stritt-Burk</v>
      </c>
      <c r="G10" s="181">
        <f>Kampfrichter!C$15</f>
        <v>0</v>
      </c>
      <c r="H10" s="182" t="str">
        <f>Kampfrichter!C$16</f>
        <v>Chris</v>
      </c>
      <c r="I10" s="183" t="str">
        <f>Kampfrichter!C$17</f>
        <v>Mulhauser</v>
      </c>
      <c r="J10" s="184" t="str">
        <f>Kampfrichter!C$18</f>
        <v>Gildemeister</v>
      </c>
      <c r="K10" s="184" t="str">
        <f>Kampfrichter!$C$19</f>
        <v>Barth</v>
      </c>
      <c r="L10" s="287">
        <f>Kampfrichter!C$20</f>
        <v>0</v>
      </c>
      <c r="M10" s="288">
        <f>Kampfrichter!C$21</f>
        <v>0</v>
      </c>
      <c r="N10" s="185" t="str">
        <f>Kampfrichter!C$23</f>
        <v>Frey</v>
      </c>
      <c r="O10" s="186">
        <f>Kampfrichter!C$24</f>
        <v>0</v>
      </c>
      <c r="P10" s="187"/>
      <c r="Q10" s="188"/>
      <c r="R10" s="188"/>
      <c r="S10" s="189"/>
      <c r="T10" s="190">
        <f>Kampfrichter!C$25</f>
        <v>0</v>
      </c>
      <c r="U10" s="191"/>
      <c r="V10" s="192">
        <f>Kampfrichter!C$27</f>
        <v>0</v>
      </c>
      <c r="W10" s="177">
        <f>Kampfrichter!C$28</f>
        <v>0</v>
      </c>
      <c r="X10" s="193">
        <f>Kampfrichter!C$31</f>
        <v>0</v>
      </c>
      <c r="Y10" s="194">
        <f>Kampfrichter!C$32</f>
        <v>0</v>
      </c>
      <c r="Z10" s="195">
        <f>Kampfrichter!C$35</f>
        <v>0</v>
      </c>
      <c r="AA10" s="196">
        <f>Kampfrichter!C$36</f>
        <v>0</v>
      </c>
      <c r="AB10" s="197" t="str">
        <f>Kampfrichter!C$37</f>
        <v>Appenzeller</v>
      </c>
      <c r="AC10" s="198" t="str">
        <f>Kampfrichter!C$38</f>
        <v>Sayard</v>
      </c>
      <c r="AD10" s="198" t="str">
        <f>Kampfrichter!C$39</f>
        <v>Wermelinger</v>
      </c>
      <c r="AE10" s="198" t="str">
        <f>Kampfrichter!C$40</f>
        <v>Taghbostani</v>
      </c>
      <c r="AF10" s="202" t="str">
        <f>Kampfrichter!C$41</f>
        <v>Bachmann</v>
      </c>
      <c r="AG10" s="20"/>
      <c r="AI10" s="3"/>
      <c r="AJ10" s="4"/>
      <c r="AK10" s="3"/>
    </row>
    <row r="11" spans="1:37" s="14" customFormat="1" ht="15.75" customHeight="1" x14ac:dyDescent="0.3">
      <c r="A11" s="140" t="s">
        <v>96</v>
      </c>
      <c r="B11" s="150" t="s">
        <v>93</v>
      </c>
      <c r="C11" s="206" t="s">
        <v>95</v>
      </c>
      <c r="D11" s="333"/>
      <c r="E11" s="256"/>
      <c r="F11" s="143"/>
      <c r="G11" s="142"/>
      <c r="H11" s="143"/>
      <c r="I11" s="144"/>
      <c r="J11" s="367"/>
      <c r="K11" s="366"/>
      <c r="L11" s="385"/>
      <c r="M11" s="256"/>
      <c r="N11" s="141"/>
      <c r="O11" s="142"/>
      <c r="P11" s="146"/>
      <c r="Q11" s="147"/>
      <c r="R11" s="147"/>
      <c r="S11" s="148"/>
      <c r="T11" s="145"/>
      <c r="U11" s="145"/>
      <c r="V11" s="255"/>
      <c r="W11" s="256"/>
      <c r="X11" s="255"/>
      <c r="Y11" s="256"/>
      <c r="Z11" s="141"/>
      <c r="AA11" s="366"/>
      <c r="AB11" s="143"/>
      <c r="AC11" s="149"/>
      <c r="AD11" s="144"/>
      <c r="AE11" s="142"/>
      <c r="AF11" s="142" t="s">
        <v>92</v>
      </c>
      <c r="AG11" s="109">
        <f>COUNTIF(F11:AF11,"X")</f>
        <v>1</v>
      </c>
      <c r="AI11" s="15"/>
      <c r="AJ11" s="16"/>
      <c r="AK11" s="15"/>
    </row>
    <row r="12" spans="1:37" s="14" customFormat="1" ht="15.75" customHeight="1" x14ac:dyDescent="0.3">
      <c r="A12" s="132" t="s">
        <v>98</v>
      </c>
      <c r="B12" s="151" t="s">
        <v>94</v>
      </c>
      <c r="C12" s="207" t="s">
        <v>97</v>
      </c>
      <c r="D12" s="297"/>
      <c r="E12" s="210"/>
      <c r="F12" s="118"/>
      <c r="G12" s="119"/>
      <c r="H12" s="118"/>
      <c r="I12" s="134"/>
      <c r="J12" s="379"/>
      <c r="K12" s="365"/>
      <c r="L12" s="386"/>
      <c r="M12" s="210"/>
      <c r="N12" s="133"/>
      <c r="O12" s="119"/>
      <c r="P12" s="136"/>
      <c r="Q12" s="137"/>
      <c r="R12" s="137"/>
      <c r="S12" s="138"/>
      <c r="T12" s="135"/>
      <c r="U12" s="135"/>
      <c r="V12" s="257"/>
      <c r="W12" s="210"/>
      <c r="X12" s="257"/>
      <c r="Y12" s="210"/>
      <c r="Z12" s="133"/>
      <c r="AA12" s="365"/>
      <c r="AB12" s="118"/>
      <c r="AC12" s="139"/>
      <c r="AD12" s="134"/>
      <c r="AE12" s="119"/>
      <c r="AF12" s="135"/>
      <c r="AG12" s="109">
        <f t="shared" ref="AG12:AG18" si="0">COUNTIF(F12:AF12,"X")</f>
        <v>0</v>
      </c>
      <c r="AI12" s="15"/>
      <c r="AJ12" s="16"/>
      <c r="AK12" s="15"/>
    </row>
    <row r="13" spans="1:37" s="14" customFormat="1" ht="15.75" customHeight="1" x14ac:dyDescent="0.3">
      <c r="A13" s="215" t="s">
        <v>99</v>
      </c>
      <c r="B13" s="263" t="s">
        <v>100</v>
      </c>
      <c r="C13" s="264" t="s">
        <v>101</v>
      </c>
      <c r="D13" s="297"/>
      <c r="E13" s="210"/>
      <c r="F13" s="265"/>
      <c r="G13" s="266"/>
      <c r="H13" s="265"/>
      <c r="I13" s="267"/>
      <c r="J13" s="373"/>
      <c r="K13" s="371"/>
      <c r="L13" s="386"/>
      <c r="M13" s="210"/>
      <c r="N13" s="269"/>
      <c r="O13" s="266"/>
      <c r="P13" s="270"/>
      <c r="Q13" s="271"/>
      <c r="R13" s="271"/>
      <c r="S13" s="272"/>
      <c r="T13" s="273"/>
      <c r="U13" s="273"/>
      <c r="V13" s="257"/>
      <c r="W13" s="210"/>
      <c r="X13" s="257"/>
      <c r="Y13" s="210"/>
      <c r="Z13" s="269"/>
      <c r="AA13" s="371"/>
      <c r="AB13" s="265"/>
      <c r="AC13" s="274"/>
      <c r="AD13" s="267"/>
      <c r="AE13" s="266"/>
      <c r="AF13" s="273" t="s">
        <v>92</v>
      </c>
      <c r="AG13" s="109">
        <f t="shared" si="0"/>
        <v>1</v>
      </c>
      <c r="AI13" s="15"/>
      <c r="AJ13" s="16"/>
      <c r="AK13" s="15"/>
    </row>
    <row r="14" spans="1:37" s="228" customFormat="1" ht="15.75" customHeight="1" x14ac:dyDescent="0.3">
      <c r="A14" s="231" t="s">
        <v>86</v>
      </c>
      <c r="B14" s="232" t="s">
        <v>83</v>
      </c>
      <c r="C14" s="233" t="s">
        <v>102</v>
      </c>
      <c r="D14" s="334"/>
      <c r="E14" s="259"/>
      <c r="F14" s="234"/>
      <c r="G14" s="235"/>
      <c r="H14" s="234"/>
      <c r="I14" s="236"/>
      <c r="J14" s="377"/>
      <c r="K14" s="369"/>
      <c r="L14" s="387"/>
      <c r="M14" s="259"/>
      <c r="N14" s="237"/>
      <c r="O14" s="235"/>
      <c r="P14" s="238"/>
      <c r="Q14" s="239"/>
      <c r="R14" s="239"/>
      <c r="S14" s="240"/>
      <c r="T14" s="241"/>
      <c r="U14" s="241"/>
      <c r="V14" s="258"/>
      <c r="W14" s="259"/>
      <c r="X14" s="258"/>
      <c r="Y14" s="259"/>
      <c r="Z14" s="237"/>
      <c r="AA14" s="369"/>
      <c r="AB14" s="234"/>
      <c r="AC14" s="242"/>
      <c r="AD14" s="236"/>
      <c r="AE14" s="235"/>
      <c r="AF14" s="276"/>
      <c r="AG14" s="109">
        <f t="shared" si="0"/>
        <v>0</v>
      </c>
      <c r="AI14" s="229"/>
      <c r="AJ14" s="230"/>
      <c r="AK14" s="229"/>
    </row>
    <row r="15" spans="1:37" s="228" customFormat="1" ht="15.75" customHeight="1" x14ac:dyDescent="0.3">
      <c r="A15" s="215" t="s">
        <v>87</v>
      </c>
      <c r="B15" s="216" t="s">
        <v>67</v>
      </c>
      <c r="C15" s="217" t="s">
        <v>103</v>
      </c>
      <c r="D15" s="334"/>
      <c r="E15" s="259"/>
      <c r="F15" s="218"/>
      <c r="G15" s="219"/>
      <c r="H15" s="218"/>
      <c r="I15" s="220"/>
      <c r="J15" s="376"/>
      <c r="K15" s="368"/>
      <c r="L15" s="387"/>
      <c r="M15" s="259"/>
      <c r="N15" s="221"/>
      <c r="O15" s="219"/>
      <c r="P15" s="222"/>
      <c r="Q15" s="223"/>
      <c r="R15" s="223"/>
      <c r="S15" s="224"/>
      <c r="T15" s="225"/>
      <c r="U15" s="225"/>
      <c r="V15" s="258"/>
      <c r="W15" s="259"/>
      <c r="X15" s="258"/>
      <c r="Y15" s="259"/>
      <c r="Z15" s="221"/>
      <c r="AA15" s="368"/>
      <c r="AB15" s="218"/>
      <c r="AC15" s="226"/>
      <c r="AD15" s="220"/>
      <c r="AE15" s="219"/>
      <c r="AF15" s="225" t="s">
        <v>92</v>
      </c>
      <c r="AG15" s="109">
        <f t="shared" si="0"/>
        <v>1</v>
      </c>
      <c r="AI15" s="229"/>
      <c r="AJ15" s="230"/>
      <c r="AK15" s="229"/>
    </row>
    <row r="16" spans="1:37" s="228" customFormat="1" ht="15.75" customHeight="1" x14ac:dyDescent="0.3">
      <c r="A16" s="231" t="s">
        <v>89</v>
      </c>
      <c r="B16" s="232" t="s">
        <v>59</v>
      </c>
      <c r="C16" s="233" t="s">
        <v>104</v>
      </c>
      <c r="D16" s="334"/>
      <c r="E16" s="259"/>
      <c r="F16" s="234"/>
      <c r="G16" s="235"/>
      <c r="H16" s="234"/>
      <c r="I16" s="236"/>
      <c r="J16" s="377"/>
      <c r="K16" s="369"/>
      <c r="L16" s="387"/>
      <c r="M16" s="259"/>
      <c r="N16" s="237"/>
      <c r="O16" s="235"/>
      <c r="P16" s="238"/>
      <c r="Q16" s="239"/>
      <c r="R16" s="239"/>
      <c r="S16" s="240"/>
      <c r="T16" s="241"/>
      <c r="U16" s="241"/>
      <c r="V16" s="258"/>
      <c r="W16" s="259"/>
      <c r="X16" s="258"/>
      <c r="Y16" s="259"/>
      <c r="Z16" s="237"/>
      <c r="AA16" s="369"/>
      <c r="AB16" s="234"/>
      <c r="AC16" s="242"/>
      <c r="AD16" s="236"/>
      <c r="AE16" s="235"/>
      <c r="AF16" s="276"/>
      <c r="AG16" s="109">
        <f t="shared" si="0"/>
        <v>0</v>
      </c>
      <c r="AI16" s="229"/>
      <c r="AJ16" s="230"/>
      <c r="AK16" s="229"/>
    </row>
    <row r="17" spans="1:37" s="228" customFormat="1" ht="15.75" customHeight="1" x14ac:dyDescent="0.3">
      <c r="A17" s="111"/>
      <c r="B17" s="216"/>
      <c r="C17" s="217"/>
      <c r="D17" s="334"/>
      <c r="E17" s="259"/>
      <c r="F17" s="218"/>
      <c r="G17" s="219"/>
      <c r="H17" s="218"/>
      <c r="I17" s="220"/>
      <c r="J17" s="376"/>
      <c r="K17" s="368"/>
      <c r="L17" s="387"/>
      <c r="M17" s="259"/>
      <c r="N17" s="221"/>
      <c r="O17" s="219"/>
      <c r="P17" s="222"/>
      <c r="Q17" s="223"/>
      <c r="R17" s="223"/>
      <c r="S17" s="224"/>
      <c r="T17" s="225"/>
      <c r="U17" s="225"/>
      <c r="V17" s="258"/>
      <c r="W17" s="259"/>
      <c r="X17" s="258"/>
      <c r="Y17" s="259"/>
      <c r="Z17" s="221"/>
      <c r="AA17" s="368"/>
      <c r="AB17" s="218"/>
      <c r="AC17" s="226"/>
      <c r="AD17" s="220"/>
      <c r="AE17" s="219"/>
      <c r="AF17" s="275"/>
      <c r="AG17" s="109">
        <f t="shared" si="0"/>
        <v>0</v>
      </c>
      <c r="AI17" s="229"/>
      <c r="AJ17" s="230"/>
      <c r="AK17" s="229"/>
    </row>
    <row r="18" spans="1:37" s="228" customFormat="1" ht="15.75" customHeight="1" x14ac:dyDescent="0.3">
      <c r="A18" s="231"/>
      <c r="B18" s="232"/>
      <c r="C18" s="233"/>
      <c r="D18" s="334"/>
      <c r="E18" s="259"/>
      <c r="F18" s="234"/>
      <c r="G18" s="235"/>
      <c r="H18" s="234"/>
      <c r="I18" s="236"/>
      <c r="J18" s="377"/>
      <c r="K18" s="369"/>
      <c r="L18" s="387"/>
      <c r="M18" s="259"/>
      <c r="N18" s="237"/>
      <c r="O18" s="235"/>
      <c r="P18" s="238"/>
      <c r="Q18" s="239"/>
      <c r="R18" s="239"/>
      <c r="S18" s="240"/>
      <c r="T18" s="241"/>
      <c r="U18" s="241"/>
      <c r="V18" s="258"/>
      <c r="W18" s="259"/>
      <c r="X18" s="258"/>
      <c r="Y18" s="259"/>
      <c r="Z18" s="237"/>
      <c r="AA18" s="369"/>
      <c r="AB18" s="234"/>
      <c r="AC18" s="242"/>
      <c r="AD18" s="236"/>
      <c r="AE18" s="235"/>
      <c r="AF18" s="276"/>
      <c r="AG18" s="109">
        <f t="shared" si="0"/>
        <v>0</v>
      </c>
      <c r="AI18" s="229"/>
      <c r="AJ18" s="230"/>
      <c r="AK18" s="229"/>
    </row>
    <row r="19" spans="1:37" s="14" customFormat="1" ht="15.6" customHeight="1" x14ac:dyDescent="0.3">
      <c r="A19" s="111"/>
      <c r="B19" s="152"/>
      <c r="C19" s="208"/>
      <c r="D19" s="298"/>
      <c r="E19" s="212"/>
      <c r="F19" s="114"/>
      <c r="G19" s="11"/>
      <c r="H19" s="114"/>
      <c r="I19" s="18"/>
      <c r="J19" s="375"/>
      <c r="K19" s="360"/>
      <c r="L19" s="211"/>
      <c r="M19" s="212"/>
      <c r="N19" s="17"/>
      <c r="O19" s="11"/>
      <c r="P19" s="5"/>
      <c r="Q19" s="6"/>
      <c r="R19" s="6"/>
      <c r="S19" s="7"/>
      <c r="T19" s="113"/>
      <c r="U19" s="113"/>
      <c r="V19" s="213"/>
      <c r="W19" s="212"/>
      <c r="X19" s="213"/>
      <c r="Y19" s="212"/>
      <c r="Z19" s="17"/>
      <c r="AA19" s="360"/>
      <c r="AB19" s="114"/>
      <c r="AC19" s="12"/>
      <c r="AD19" s="18"/>
      <c r="AE19" s="11"/>
      <c r="AF19" s="273"/>
      <c r="AG19" s="109">
        <f t="shared" ref="AG19" si="1">COUNTIF(F19:AF19,"X")</f>
        <v>0</v>
      </c>
      <c r="AI19" s="15"/>
      <c r="AJ19" s="16"/>
      <c r="AK19" s="15"/>
    </row>
    <row r="20" spans="1:37" s="228" customFormat="1" ht="15.75" customHeight="1" thickBot="1" x14ac:dyDescent="0.35">
      <c r="A20" s="243"/>
      <c r="B20" s="244"/>
      <c r="C20" s="245"/>
      <c r="D20" s="335"/>
      <c r="E20" s="261"/>
      <c r="F20" s="246"/>
      <c r="G20" s="247"/>
      <c r="H20" s="246"/>
      <c r="I20" s="248"/>
      <c r="J20" s="378"/>
      <c r="K20" s="370"/>
      <c r="L20" s="388"/>
      <c r="M20" s="261"/>
      <c r="N20" s="249"/>
      <c r="O20" s="247"/>
      <c r="P20" s="250"/>
      <c r="Q20" s="251"/>
      <c r="R20" s="251"/>
      <c r="S20" s="252"/>
      <c r="T20" s="253"/>
      <c r="U20" s="253"/>
      <c r="V20" s="260"/>
      <c r="W20" s="261"/>
      <c r="X20" s="260"/>
      <c r="Y20" s="261"/>
      <c r="Z20" s="249"/>
      <c r="AA20" s="370"/>
      <c r="AB20" s="246"/>
      <c r="AC20" s="254"/>
      <c r="AD20" s="248"/>
      <c r="AE20" s="247"/>
      <c r="AF20" s="253"/>
      <c r="AG20" s="227">
        <f>COUNTIF(F20:AF20,"X")</f>
        <v>0</v>
      </c>
      <c r="AI20" s="229"/>
      <c r="AJ20" s="230"/>
      <c r="AK20" s="229"/>
    </row>
    <row r="21" spans="1:37" ht="15.75" customHeight="1" x14ac:dyDescent="0.3">
      <c r="A21" s="19"/>
      <c r="B21" s="20"/>
      <c r="C21" s="123"/>
      <c r="D21" s="19"/>
      <c r="E21" s="19"/>
      <c r="F21" s="19"/>
      <c r="G21" s="19"/>
      <c r="H21" s="19"/>
      <c r="I21" s="19"/>
      <c r="J21" s="363"/>
      <c r="K21" s="363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20"/>
      <c r="AI21" s="3"/>
      <c r="AJ21" s="4"/>
      <c r="AK21" s="3"/>
    </row>
    <row r="22" spans="1:37" ht="15.75" customHeight="1" x14ac:dyDescent="0.3">
      <c r="A22" s="19"/>
      <c r="B22" s="20"/>
      <c r="C22" s="123"/>
      <c r="D22" s="19"/>
      <c r="E22" s="19"/>
      <c r="F22" s="19"/>
      <c r="G22" s="19"/>
      <c r="H22" s="19"/>
      <c r="I22" s="19"/>
      <c r="J22" s="363"/>
      <c r="K22" s="363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0"/>
      <c r="AI22" s="3"/>
      <c r="AJ22" s="4"/>
      <c r="AK22" s="3"/>
    </row>
    <row r="23" spans="1:37" ht="15.75" customHeight="1" x14ac:dyDescent="0.3">
      <c r="A23" s="19"/>
      <c r="B23" s="20"/>
      <c r="C23" s="123"/>
      <c r="D23" s="19"/>
      <c r="E23" s="19"/>
      <c r="F23" s="19"/>
      <c r="G23" s="19"/>
      <c r="H23" s="19"/>
      <c r="I23" s="19"/>
      <c r="J23" s="363"/>
      <c r="K23" s="363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/>
      <c r="AI23" s="3"/>
      <c r="AJ23" s="4"/>
      <c r="AK23" s="3"/>
    </row>
    <row r="24" spans="1:37" ht="15.75" customHeight="1" x14ac:dyDescent="0.3">
      <c r="A24" s="19"/>
      <c r="B24" s="20"/>
      <c r="C24" s="123"/>
      <c r="D24" s="19"/>
      <c r="E24" s="19"/>
      <c r="F24" s="19"/>
      <c r="G24" s="19"/>
      <c r="H24" s="19"/>
      <c r="I24" s="19"/>
      <c r="J24" s="363"/>
      <c r="K24" s="363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  <c r="AI24" s="3"/>
      <c r="AJ24" s="3"/>
      <c r="AK24" s="3"/>
    </row>
    <row r="25" spans="1:37" ht="15.75" customHeight="1" thickBot="1" x14ac:dyDescent="0.35">
      <c r="A25" s="22" t="s">
        <v>8</v>
      </c>
      <c r="B25" s="20"/>
      <c r="C25" s="123"/>
      <c r="D25" s="19"/>
      <c r="E25" s="19"/>
      <c r="F25" s="19"/>
      <c r="G25" s="19"/>
      <c r="H25" s="19"/>
      <c r="I25" s="19"/>
      <c r="J25" s="363"/>
      <c r="K25" s="363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20"/>
      <c r="AI25" s="3"/>
      <c r="AJ25" s="3"/>
      <c r="AK25" s="3"/>
    </row>
    <row r="26" spans="1:37" ht="15.75" customHeight="1" thickBot="1" x14ac:dyDescent="0.35">
      <c r="A26" s="23" t="s">
        <v>1</v>
      </c>
      <c r="B26" s="24" t="s">
        <v>2</v>
      </c>
      <c r="C26" s="204" t="s">
        <v>64</v>
      </c>
      <c r="D26" s="416" t="str">
        <f>Kampfrichter!$B$12</f>
        <v>PR</v>
      </c>
      <c r="E26" s="417"/>
      <c r="F26" s="400" t="str">
        <f>Kampfrichter!B$14</f>
        <v>FN</v>
      </c>
      <c r="G26" s="401"/>
      <c r="H26" s="402" t="str">
        <f>Kampfrichter!B$16</f>
        <v>GN</v>
      </c>
      <c r="I26" s="403"/>
      <c r="J26" s="408" t="str">
        <f>Kampfrichter!B$18</f>
        <v>AARE</v>
      </c>
      <c r="K26" s="409"/>
      <c r="L26" s="414" t="str">
        <f>Kampfrichter!B$20</f>
        <v>SCSG</v>
      </c>
      <c r="M26" s="415"/>
      <c r="N26" s="404" t="str">
        <f>Kampfrichter!B$23</f>
        <v>SKB</v>
      </c>
      <c r="O26" s="405"/>
      <c r="P26" s="326"/>
      <c r="Q26" s="326"/>
      <c r="R26" s="326"/>
      <c r="S26" s="326"/>
      <c r="T26" s="327" t="str">
        <f>Kampfrichter!B$25</f>
        <v>SSCK</v>
      </c>
      <c r="U26" s="328" t="s">
        <v>19</v>
      </c>
      <c r="V26" s="406" t="str">
        <f>Kampfrichter!A$27</f>
        <v>STV Singen</v>
      </c>
      <c r="W26" s="407"/>
      <c r="X26" s="410" t="str">
        <f>Kampfrichter!A$31</f>
        <v>Red-Fish de Neuchâtel</v>
      </c>
      <c r="Y26" s="411"/>
      <c r="Z26" s="412" t="str">
        <f>Kampfrichter!A$35</f>
        <v>TV Meisenheim</v>
      </c>
      <c r="AA26" s="413"/>
      <c r="AB26" s="397" t="str">
        <f>Kampfrichter!B$37</f>
        <v>VZW</v>
      </c>
      <c r="AC26" s="398"/>
      <c r="AD26" s="398"/>
      <c r="AE26" s="399"/>
      <c r="AF26" s="330" t="str">
        <f>Kampfrichter!B$41</f>
        <v>WASG</v>
      </c>
      <c r="AG26" s="20"/>
      <c r="AI26" s="3"/>
      <c r="AJ26" s="3"/>
      <c r="AK26" s="3"/>
    </row>
    <row r="27" spans="1:37" ht="15.75" customHeight="1" thickBot="1" x14ac:dyDescent="0.35">
      <c r="A27" s="26" t="s">
        <v>6</v>
      </c>
      <c r="B27" s="25" t="s">
        <v>6</v>
      </c>
      <c r="C27" s="205" t="s">
        <v>63</v>
      </c>
      <c r="D27" s="331">
        <f>Kampfrichter!$C$12</f>
        <v>0</v>
      </c>
      <c r="E27" s="332">
        <f>Kampfrichter!$C$13</f>
        <v>0</v>
      </c>
      <c r="F27" s="308" t="str">
        <f>Kampfrichter!C$14</f>
        <v>Stritt-Burk</v>
      </c>
      <c r="G27" s="309">
        <f>Kampfrichter!C$15</f>
        <v>0</v>
      </c>
      <c r="H27" s="310" t="str">
        <f>Kampfrichter!C$16</f>
        <v>Chris</v>
      </c>
      <c r="I27" s="311" t="str">
        <f>Kampfrichter!C$17</f>
        <v>Mulhauser</v>
      </c>
      <c r="J27" s="380" t="s">
        <v>73</v>
      </c>
      <c r="K27" s="380" t="s">
        <v>74</v>
      </c>
      <c r="L27" s="287" t="str">
        <f>[1]Kampfrichter!C$19</f>
        <v>Curdin</v>
      </c>
      <c r="M27" s="288" t="str">
        <f>[1]Kampfrichter!C$20</f>
        <v>Peter</v>
      </c>
      <c r="N27" s="312" t="str">
        <f>Kampfrichter!C$23</f>
        <v>Frey</v>
      </c>
      <c r="O27" s="313">
        <f>Kampfrichter!C$24</f>
        <v>0</v>
      </c>
      <c r="P27" s="314"/>
      <c r="Q27" s="315"/>
      <c r="R27" s="315"/>
      <c r="S27" s="316"/>
      <c r="T27" s="317">
        <f>Kampfrichter!C$25</f>
        <v>0</v>
      </c>
      <c r="U27" s="318"/>
      <c r="V27" s="319">
        <f>Kampfrichter!C$27</f>
        <v>0</v>
      </c>
      <c r="W27" s="307">
        <f>Kampfrichter!C$28</f>
        <v>0</v>
      </c>
      <c r="X27" s="320">
        <f>Kampfrichter!C$31</f>
        <v>0</v>
      </c>
      <c r="Y27" s="321">
        <f>Kampfrichter!C$32</f>
        <v>0</v>
      </c>
      <c r="Z27" s="322">
        <f>Kampfrichter!C$35</f>
        <v>0</v>
      </c>
      <c r="AA27" s="323">
        <f>Kampfrichter!C$36</f>
        <v>0</v>
      </c>
      <c r="AB27" s="324" t="str">
        <f>Kampfrichter!C$37</f>
        <v>Appenzeller</v>
      </c>
      <c r="AC27" s="325" t="str">
        <f>Kampfrichter!C$38</f>
        <v>Sayard</v>
      </c>
      <c r="AD27" s="325" t="str">
        <f>Kampfrichter!C$39</f>
        <v>Wermelinger</v>
      </c>
      <c r="AE27" s="325" t="str">
        <f>Kampfrichter!C$40</f>
        <v>Taghbostani</v>
      </c>
      <c r="AF27" s="329" t="str">
        <f>Kampfrichter!C$41</f>
        <v>Bachmann</v>
      </c>
      <c r="AG27" s="20"/>
    </row>
    <row r="28" spans="1:37" s="14" customFormat="1" ht="15.75" customHeight="1" x14ac:dyDescent="0.3">
      <c r="A28" s="140" t="s">
        <v>84</v>
      </c>
      <c r="B28" s="341" t="s">
        <v>69</v>
      </c>
      <c r="C28" s="206" t="s">
        <v>105</v>
      </c>
      <c r="D28" s="336"/>
      <c r="E28" s="389"/>
      <c r="F28" s="179"/>
      <c r="G28" s="142"/>
      <c r="H28" s="179"/>
      <c r="I28" s="142"/>
      <c r="J28" s="374"/>
      <c r="K28" s="372"/>
      <c r="L28" s="333"/>
      <c r="M28" s="256"/>
      <c r="N28" s="269"/>
      <c r="O28" s="266"/>
      <c r="P28" s="270"/>
      <c r="Q28" s="271"/>
      <c r="R28" s="271"/>
      <c r="S28" s="272"/>
      <c r="T28" s="273"/>
      <c r="U28" s="268"/>
      <c r="V28" s="333"/>
      <c r="W28" s="256"/>
      <c r="X28" s="386"/>
      <c r="Y28" s="394"/>
      <c r="Z28" s="141"/>
      <c r="AA28" s="366"/>
      <c r="AB28" s="269"/>
      <c r="AC28" s="342"/>
      <c r="AD28" s="342"/>
      <c r="AE28" s="266"/>
      <c r="AF28" s="343" t="s">
        <v>92</v>
      </c>
      <c r="AG28" s="109">
        <f>COUNTIF(F28:AF28,"X")</f>
        <v>1</v>
      </c>
    </row>
    <row r="29" spans="1:37" s="14" customFormat="1" ht="15.75" customHeight="1" x14ac:dyDescent="0.3">
      <c r="A29" s="112" t="s">
        <v>85</v>
      </c>
      <c r="B29" s="340" t="s">
        <v>68</v>
      </c>
      <c r="C29" s="209" t="s">
        <v>106</v>
      </c>
      <c r="D29" s="337"/>
      <c r="E29" s="262"/>
      <c r="F29" s="306"/>
      <c r="G29" s="116"/>
      <c r="H29" s="306"/>
      <c r="I29" s="116"/>
      <c r="J29" s="381"/>
      <c r="K29" s="382"/>
      <c r="L29" s="298"/>
      <c r="M29" s="212"/>
      <c r="N29" s="115"/>
      <c r="O29" s="116"/>
      <c r="P29" s="8"/>
      <c r="Q29" s="9"/>
      <c r="R29" s="9"/>
      <c r="S29" s="10"/>
      <c r="T29" s="122"/>
      <c r="U29" s="306"/>
      <c r="V29" s="298"/>
      <c r="W29" s="212"/>
      <c r="X29" s="211"/>
      <c r="Y29" s="262"/>
      <c r="Z29" s="133"/>
      <c r="AA29" s="365"/>
      <c r="AB29" s="115"/>
      <c r="AC29" s="13"/>
      <c r="AD29" s="13"/>
      <c r="AE29" s="116"/>
      <c r="AF29" s="120"/>
      <c r="AG29" s="109">
        <f>COUNTIF(F29:AF29,"X")</f>
        <v>0</v>
      </c>
    </row>
    <row r="30" spans="1:37" s="14" customFormat="1" ht="15.75" customHeight="1" x14ac:dyDescent="0.3">
      <c r="A30" s="111" t="s">
        <v>88</v>
      </c>
      <c r="B30" s="344" t="s">
        <v>70</v>
      </c>
      <c r="C30" s="208" t="s">
        <v>107</v>
      </c>
      <c r="D30" s="337"/>
      <c r="E30" s="262"/>
      <c r="F30" s="305"/>
      <c r="G30" s="11"/>
      <c r="H30" s="305"/>
      <c r="I30" s="11"/>
      <c r="J30" s="361"/>
      <c r="K30" s="362"/>
      <c r="L30" s="298"/>
      <c r="M30" s="212"/>
      <c r="N30" s="17"/>
      <c r="O30" s="11"/>
      <c r="P30" s="5"/>
      <c r="Q30" s="6"/>
      <c r="R30" s="6"/>
      <c r="S30" s="7"/>
      <c r="T30" s="113"/>
      <c r="U30" s="305"/>
      <c r="V30" s="298"/>
      <c r="W30" s="212"/>
      <c r="X30" s="211"/>
      <c r="Y30" s="262"/>
      <c r="Z30" s="269"/>
      <c r="AA30" s="371"/>
      <c r="AB30" s="17"/>
      <c r="AC30" s="345"/>
      <c r="AD30" s="345"/>
      <c r="AE30" s="11"/>
      <c r="AF30" s="346" t="s">
        <v>92</v>
      </c>
      <c r="AG30" s="109">
        <f t="shared" ref="AG30:AG35" si="2">COUNTIF(F30:AF30,"X")</f>
        <v>1</v>
      </c>
    </row>
    <row r="31" spans="1:37" s="14" customFormat="1" ht="15.75" customHeight="1" x14ac:dyDescent="0.3">
      <c r="A31" s="112" t="s">
        <v>108</v>
      </c>
      <c r="B31" s="340" t="s">
        <v>109</v>
      </c>
      <c r="C31" s="209" t="s">
        <v>110</v>
      </c>
      <c r="D31" s="337"/>
      <c r="E31" s="262"/>
      <c r="F31" s="306"/>
      <c r="G31" s="116"/>
      <c r="H31" s="306"/>
      <c r="I31" s="116"/>
      <c r="J31" s="381"/>
      <c r="K31" s="382"/>
      <c r="L31" s="298"/>
      <c r="M31" s="212"/>
      <c r="N31" s="115"/>
      <c r="O31" s="116"/>
      <c r="P31" s="8"/>
      <c r="Q31" s="9"/>
      <c r="R31" s="9"/>
      <c r="S31" s="10"/>
      <c r="T31" s="122"/>
      <c r="U31" s="306"/>
      <c r="V31" s="298"/>
      <c r="W31" s="212"/>
      <c r="X31" s="211"/>
      <c r="Y31" s="262"/>
      <c r="Z31" s="237"/>
      <c r="AA31" s="369"/>
      <c r="AB31" s="115"/>
      <c r="AC31" s="13"/>
      <c r="AD31" s="13"/>
      <c r="AE31" s="116"/>
      <c r="AF31" s="120" t="s">
        <v>92</v>
      </c>
      <c r="AG31" s="109">
        <f t="shared" si="2"/>
        <v>1</v>
      </c>
    </row>
    <row r="32" spans="1:37" s="14" customFormat="1" ht="15.75" customHeight="1" x14ac:dyDescent="0.3">
      <c r="A32" s="111" t="s">
        <v>90</v>
      </c>
      <c r="B32" s="344">
        <v>34</v>
      </c>
      <c r="C32" s="208" t="s">
        <v>111</v>
      </c>
      <c r="D32" s="337"/>
      <c r="E32" s="262"/>
      <c r="F32" s="305"/>
      <c r="G32" s="11"/>
      <c r="H32" s="305"/>
      <c r="I32" s="11"/>
      <c r="J32" s="361"/>
      <c r="K32" s="362"/>
      <c r="L32" s="298"/>
      <c r="M32" s="212"/>
      <c r="N32" s="17"/>
      <c r="O32" s="11"/>
      <c r="P32" s="5"/>
      <c r="Q32" s="6"/>
      <c r="R32" s="6"/>
      <c r="S32" s="7"/>
      <c r="T32" s="113"/>
      <c r="U32" s="305"/>
      <c r="V32" s="298"/>
      <c r="W32" s="212"/>
      <c r="X32" s="211"/>
      <c r="Y32" s="262"/>
      <c r="Z32" s="221"/>
      <c r="AA32" s="368"/>
      <c r="AB32" s="17"/>
      <c r="AC32" s="345"/>
      <c r="AD32" s="345"/>
      <c r="AE32" s="11"/>
      <c r="AF32" s="346"/>
      <c r="AG32" s="109">
        <f t="shared" si="2"/>
        <v>0</v>
      </c>
    </row>
    <row r="33" spans="1:33" s="14" customFormat="1" ht="15.75" customHeight="1" x14ac:dyDescent="0.3">
      <c r="A33" s="338" t="s">
        <v>112</v>
      </c>
      <c r="B33" s="340" t="s">
        <v>113</v>
      </c>
      <c r="C33" s="209" t="s">
        <v>114</v>
      </c>
      <c r="D33" s="337"/>
      <c r="E33" s="262"/>
      <c r="F33" s="306"/>
      <c r="G33" s="116"/>
      <c r="H33" s="306"/>
      <c r="I33" s="116"/>
      <c r="J33" s="381"/>
      <c r="K33" s="382"/>
      <c r="L33" s="298"/>
      <c r="M33" s="212"/>
      <c r="N33" s="115"/>
      <c r="O33" s="116"/>
      <c r="P33" s="8"/>
      <c r="Q33" s="9"/>
      <c r="R33" s="9"/>
      <c r="S33" s="10"/>
      <c r="T33" s="122"/>
      <c r="U33" s="306"/>
      <c r="V33" s="298"/>
      <c r="W33" s="212"/>
      <c r="X33" s="211"/>
      <c r="Y33" s="262"/>
      <c r="Z33" s="237"/>
      <c r="AA33" s="369"/>
      <c r="AB33" s="115"/>
      <c r="AC33" s="13"/>
      <c r="AD33" s="13"/>
      <c r="AE33" s="116"/>
      <c r="AF33" s="120"/>
      <c r="AG33" s="109">
        <f t="shared" si="2"/>
        <v>0</v>
      </c>
    </row>
    <row r="34" spans="1:33" s="14" customFormat="1" ht="15.75" customHeight="1" x14ac:dyDescent="0.3">
      <c r="A34" s="111"/>
      <c r="B34" s="344"/>
      <c r="C34" s="208"/>
      <c r="D34" s="337"/>
      <c r="E34" s="262"/>
      <c r="F34" s="305"/>
      <c r="G34" s="11"/>
      <c r="H34" s="305"/>
      <c r="I34" s="11"/>
      <c r="J34" s="361"/>
      <c r="K34" s="362"/>
      <c r="L34" s="298"/>
      <c r="M34" s="212"/>
      <c r="N34" s="17"/>
      <c r="O34" s="11"/>
      <c r="P34" s="5"/>
      <c r="Q34" s="6"/>
      <c r="R34" s="6"/>
      <c r="S34" s="7"/>
      <c r="T34" s="113"/>
      <c r="U34" s="305"/>
      <c r="V34" s="298"/>
      <c r="W34" s="212"/>
      <c r="X34" s="211"/>
      <c r="Y34" s="262"/>
      <c r="Z34" s="221"/>
      <c r="AA34" s="368"/>
      <c r="AB34" s="17"/>
      <c r="AC34" s="345"/>
      <c r="AD34" s="345"/>
      <c r="AE34" s="11"/>
      <c r="AF34" s="346"/>
      <c r="AG34" s="109">
        <f t="shared" si="2"/>
        <v>0</v>
      </c>
    </row>
    <row r="35" spans="1:33" s="14" customFormat="1" ht="15.75" customHeight="1" x14ac:dyDescent="0.3">
      <c r="A35" s="338"/>
      <c r="B35" s="340"/>
      <c r="C35" s="209"/>
      <c r="D35" s="211"/>
      <c r="E35" s="262"/>
      <c r="F35" s="117"/>
      <c r="G35" s="116"/>
      <c r="H35" s="117"/>
      <c r="I35" s="116"/>
      <c r="J35" s="364"/>
      <c r="K35" s="382"/>
      <c r="L35" s="298"/>
      <c r="M35" s="212"/>
      <c r="N35" s="115"/>
      <c r="O35" s="13"/>
      <c r="P35" s="9"/>
      <c r="Q35" s="9"/>
      <c r="R35" s="9"/>
      <c r="S35" s="9"/>
      <c r="T35" s="13"/>
      <c r="U35" s="339"/>
      <c r="V35" s="298"/>
      <c r="W35" s="212"/>
      <c r="X35" s="211"/>
      <c r="Y35" s="262"/>
      <c r="Z35" s="237"/>
      <c r="AA35" s="369"/>
      <c r="AB35" s="115"/>
      <c r="AC35" s="13"/>
      <c r="AD35" s="13"/>
      <c r="AE35" s="277"/>
      <c r="AF35" s="120"/>
      <c r="AG35" s="109">
        <f t="shared" si="2"/>
        <v>0</v>
      </c>
    </row>
    <row r="36" spans="1:33" s="14" customFormat="1" ht="15.75" customHeight="1" thickBot="1" x14ac:dyDescent="0.35">
      <c r="A36" s="347"/>
      <c r="B36" s="319"/>
      <c r="C36" s="348"/>
      <c r="D36" s="390"/>
      <c r="E36" s="391"/>
      <c r="F36" s="349"/>
      <c r="G36" s="350"/>
      <c r="H36" s="349"/>
      <c r="I36" s="350"/>
      <c r="J36" s="383"/>
      <c r="K36" s="384"/>
      <c r="L36" s="392"/>
      <c r="M36" s="393"/>
      <c r="N36" s="351"/>
      <c r="O36" s="352"/>
      <c r="P36" s="353"/>
      <c r="Q36" s="354"/>
      <c r="R36" s="354"/>
      <c r="S36" s="355"/>
      <c r="T36" s="356"/>
      <c r="U36" s="357"/>
      <c r="V36" s="392"/>
      <c r="W36" s="393"/>
      <c r="X36" s="395"/>
      <c r="Y36" s="396"/>
      <c r="Z36" s="17"/>
      <c r="AA36" s="360"/>
      <c r="AB36" s="351"/>
      <c r="AC36" s="358"/>
      <c r="AD36" s="358"/>
      <c r="AE36" s="359"/>
      <c r="AF36" s="346"/>
      <c r="AG36" s="109">
        <f>COUNTIF(F36:AF36,"X")</f>
        <v>0</v>
      </c>
    </row>
    <row r="37" spans="1:33" ht="15" thickBot="1" x14ac:dyDescent="0.35">
      <c r="A37" s="27" t="s">
        <v>23</v>
      </c>
      <c r="B37" s="20"/>
      <c r="C37" s="123"/>
      <c r="D37" s="28">
        <f t="shared" ref="D37:O37" si="3">COUNTIF(D11:D36,"X")</f>
        <v>0</v>
      </c>
      <c r="E37" s="29">
        <f t="shared" si="3"/>
        <v>0</v>
      </c>
      <c r="F37" s="28">
        <f t="shared" si="3"/>
        <v>0</v>
      </c>
      <c r="G37" s="29">
        <f t="shared" si="3"/>
        <v>0</v>
      </c>
      <c r="H37" s="28">
        <f t="shared" si="3"/>
        <v>0</v>
      </c>
      <c r="I37" s="29">
        <f t="shared" si="3"/>
        <v>0</v>
      </c>
      <c r="J37" s="30">
        <f t="shared" si="3"/>
        <v>0</v>
      </c>
      <c r="K37" s="30">
        <f t="shared" si="3"/>
        <v>0</v>
      </c>
      <c r="L37" s="30">
        <f t="shared" ref="L37" si="4">COUNTIF(L11:L36,"X")</f>
        <v>0</v>
      </c>
      <c r="M37" s="30">
        <f t="shared" ref="M37" si="5">COUNTIF(M11:M36,"X")</f>
        <v>0</v>
      </c>
      <c r="N37" s="30">
        <f t="shared" si="3"/>
        <v>0</v>
      </c>
      <c r="O37" s="30">
        <f t="shared" si="3"/>
        <v>0</v>
      </c>
      <c r="P37" s="31"/>
      <c r="Q37" s="31"/>
      <c r="R37" s="31"/>
      <c r="S37" s="31"/>
      <c r="T37" s="30">
        <f>COUNTIF(T11:T33,"X")</f>
        <v>0</v>
      </c>
      <c r="U37" s="30"/>
      <c r="V37" s="30">
        <f t="shared" ref="V37:AF37" si="6">COUNTIF(V11:V36,"X")</f>
        <v>0</v>
      </c>
      <c r="W37" s="30">
        <f t="shared" si="6"/>
        <v>0</v>
      </c>
      <c r="X37" s="30">
        <f t="shared" si="6"/>
        <v>0</v>
      </c>
      <c r="Y37" s="154">
        <f t="shared" si="6"/>
        <v>0</v>
      </c>
      <c r="Z37" s="249"/>
      <c r="AA37" s="370"/>
      <c r="AB37" s="28">
        <f t="shared" si="6"/>
        <v>0</v>
      </c>
      <c r="AC37" s="155">
        <f t="shared" si="6"/>
        <v>0</v>
      </c>
      <c r="AD37" s="155">
        <f t="shared" si="6"/>
        <v>0</v>
      </c>
      <c r="AE37" s="29">
        <f t="shared" si="6"/>
        <v>0</v>
      </c>
      <c r="AF37" s="153">
        <f t="shared" si="6"/>
        <v>6</v>
      </c>
      <c r="AG37" s="109">
        <f>SUM(D37:AF37)</f>
        <v>6</v>
      </c>
    </row>
    <row r="38" spans="1:33" ht="15" thickBot="1" x14ac:dyDescent="0.35">
      <c r="A38" s="27" t="s">
        <v>24</v>
      </c>
      <c r="B38" s="20"/>
      <c r="C38" s="123"/>
      <c r="D38" s="123"/>
      <c r="E38" s="178">
        <f>D37+E37</f>
        <v>0</v>
      </c>
      <c r="F38" s="123"/>
      <c r="G38" s="178">
        <f>F37+G37</f>
        <v>0</v>
      </c>
      <c r="H38" s="20"/>
      <c r="I38" s="178">
        <f>SUM(H37:I37)</f>
        <v>0</v>
      </c>
      <c r="K38" s="178">
        <f>SUM(J37:K37)</f>
        <v>0</v>
      </c>
      <c r="L38" s="123"/>
      <c r="M38" s="178">
        <f>L37+M37</f>
        <v>0</v>
      </c>
      <c r="N38" s="20"/>
      <c r="O38" s="178">
        <f>N37+O37</f>
        <v>0</v>
      </c>
      <c r="P38" s="19"/>
      <c r="Q38" s="19"/>
      <c r="R38" s="19"/>
      <c r="S38" s="19"/>
      <c r="T38" s="126">
        <f t="shared" ref="T38" si="7">T37</f>
        <v>0</v>
      </c>
      <c r="U38" s="126"/>
      <c r="V38" s="20"/>
      <c r="W38" s="178">
        <f>V37+W37</f>
        <v>0</v>
      </c>
      <c r="X38" s="123"/>
      <c r="Y38" s="178">
        <f>X37+Y37</f>
        <v>0</v>
      </c>
      <c r="Z38" s="123"/>
      <c r="AA38" s="178">
        <f>Z37+AA37</f>
        <v>0</v>
      </c>
      <c r="AB38" s="20"/>
      <c r="AC38" s="20"/>
      <c r="AD38" s="20"/>
      <c r="AE38" s="178">
        <f>AB37+AC37+AD37+AE37</f>
        <v>0</v>
      </c>
      <c r="AF38" s="178">
        <f>AF37</f>
        <v>6</v>
      </c>
      <c r="AG38" s="20"/>
    </row>
    <row r="39" spans="1:33" s="1" customFormat="1" ht="15" thickBot="1" x14ac:dyDescent="0.35">
      <c r="A39" s="127" t="s">
        <v>60</v>
      </c>
      <c r="B39" s="128"/>
      <c r="C39" s="128"/>
      <c r="D39" s="128"/>
      <c r="E39" s="129">
        <f t="shared" ref="E39" si="8">$B42*E41</f>
        <v>0</v>
      </c>
      <c r="F39" s="129"/>
      <c r="G39" s="129">
        <f>$B42*G41</f>
        <v>0</v>
      </c>
      <c r="H39" s="129"/>
      <c r="I39" s="129">
        <f>$B42*I41</f>
        <v>0</v>
      </c>
      <c r="J39" s="130"/>
      <c r="K39" s="129">
        <f>$B42*K41</f>
        <v>0</v>
      </c>
      <c r="L39" s="129"/>
      <c r="M39" s="129">
        <f t="shared" ref="M39" si="9">$B42*M41</f>
        <v>0</v>
      </c>
      <c r="N39" s="129"/>
      <c r="O39" s="129">
        <f t="shared" ref="O39:U39" si="10">$B42*O41</f>
        <v>0</v>
      </c>
      <c r="P39" s="129">
        <f t="shared" si="10"/>
        <v>0</v>
      </c>
      <c r="Q39" s="129">
        <f t="shared" si="10"/>
        <v>0</v>
      </c>
      <c r="R39" s="129">
        <f t="shared" si="10"/>
        <v>0</v>
      </c>
      <c r="S39" s="129">
        <f t="shared" si="10"/>
        <v>0</v>
      </c>
      <c r="T39" s="129">
        <f t="shared" si="10"/>
        <v>0</v>
      </c>
      <c r="U39" s="129">
        <f t="shared" si="10"/>
        <v>0</v>
      </c>
      <c r="V39" s="129"/>
      <c r="W39" s="129">
        <f>$B42*W41</f>
        <v>0</v>
      </c>
      <c r="X39" s="129"/>
      <c r="Y39" s="129">
        <f>$B42*Y41</f>
        <v>0</v>
      </c>
      <c r="Z39" s="129"/>
      <c r="AA39" s="129">
        <f>$B42*AA41</f>
        <v>0</v>
      </c>
      <c r="AB39" s="129"/>
      <c r="AC39" s="129"/>
      <c r="AD39" s="129"/>
      <c r="AE39" s="129">
        <f>$B42*AE41</f>
        <v>0</v>
      </c>
      <c r="AF39" s="131">
        <f>$B42*AF41</f>
        <v>95</v>
      </c>
    </row>
    <row r="40" spans="1:33" s="121" customFormat="1" x14ac:dyDescent="0.3">
      <c r="A40" s="124" t="s">
        <v>58</v>
      </c>
      <c r="B40" s="123"/>
      <c r="C40" s="123"/>
      <c r="D40" s="123"/>
      <c r="E40" s="125">
        <f t="shared" ref="E40" si="11">E39-E38</f>
        <v>0</v>
      </c>
      <c r="F40" s="125"/>
      <c r="G40" s="125">
        <f>G39-G38</f>
        <v>0</v>
      </c>
      <c r="H40" s="125"/>
      <c r="I40" s="125">
        <f>I39-I38</f>
        <v>0</v>
      </c>
      <c r="K40" s="125">
        <f>K39-K38</f>
        <v>0</v>
      </c>
      <c r="L40" s="125"/>
      <c r="M40" s="125">
        <f>M39-M38</f>
        <v>0</v>
      </c>
      <c r="N40" s="125"/>
      <c r="O40" s="125">
        <f>O39-O38</f>
        <v>0</v>
      </c>
      <c r="P40" s="125"/>
      <c r="Q40" s="125"/>
      <c r="R40" s="125"/>
      <c r="S40" s="125"/>
      <c r="T40" s="125">
        <f>T39-T38</f>
        <v>0</v>
      </c>
      <c r="U40" s="125">
        <f>U39-U38</f>
        <v>0</v>
      </c>
      <c r="V40" s="125"/>
      <c r="W40" s="125">
        <f>W39-W38</f>
        <v>0</v>
      </c>
      <c r="X40" s="125"/>
      <c r="Y40" s="125">
        <f>Y39-Y38</f>
        <v>0</v>
      </c>
      <c r="Z40" s="125"/>
      <c r="AA40" s="125">
        <f>AA39-AA38</f>
        <v>0</v>
      </c>
      <c r="AB40" s="125"/>
      <c r="AC40" s="125"/>
      <c r="AD40" s="125"/>
      <c r="AE40" s="125">
        <f>AE39-AE38</f>
        <v>0</v>
      </c>
      <c r="AF40" s="125">
        <f>AF39-AF38</f>
        <v>89</v>
      </c>
    </row>
    <row r="41" spans="1:33" s="1" customFormat="1" x14ac:dyDescent="0.3">
      <c r="A41" s="32" t="s">
        <v>26</v>
      </c>
      <c r="B41" s="20">
        <f>Kampfrichter!E44</f>
        <v>5</v>
      </c>
      <c r="C41" s="123"/>
      <c r="D41" s="123"/>
      <c r="E41" s="123">
        <f>Kampfrichter!E12</f>
        <v>0</v>
      </c>
      <c r="F41" s="123"/>
      <c r="G41" s="20">
        <f>Kampfrichter!E14</f>
        <v>0</v>
      </c>
      <c r="H41" s="20"/>
      <c r="I41" s="20">
        <f>Kampfrichter!E16</f>
        <v>0</v>
      </c>
      <c r="K41" s="20">
        <f>Kampfrichter!E18</f>
        <v>0</v>
      </c>
      <c r="L41" s="123"/>
      <c r="M41" s="123">
        <f>Kampfrichter!E20</f>
        <v>0</v>
      </c>
      <c r="N41" s="20"/>
      <c r="O41" s="20">
        <f>Kampfrichter!E23</f>
        <v>0</v>
      </c>
      <c r="P41" s="20"/>
      <c r="Q41" s="20"/>
      <c r="R41" s="20"/>
      <c r="S41" s="20"/>
      <c r="T41" s="20">
        <f>Kampfrichter!E25</f>
        <v>0</v>
      </c>
      <c r="U41" s="20">
        <f>Kampfrichter!E20</f>
        <v>0</v>
      </c>
      <c r="V41" s="20"/>
      <c r="W41" s="20">
        <f>Kampfrichter!E27</f>
        <v>0</v>
      </c>
      <c r="X41" s="123"/>
      <c r="Y41" s="123">
        <f>Kampfrichter!E31</f>
        <v>0</v>
      </c>
      <c r="Z41" s="123"/>
      <c r="AA41" s="123">
        <f>Kampfrichter!E35</f>
        <v>0</v>
      </c>
      <c r="AB41" s="20"/>
      <c r="AC41" s="20"/>
      <c r="AD41" s="20"/>
      <c r="AE41" s="20">
        <f>Kampfrichter!E37</f>
        <v>0</v>
      </c>
      <c r="AF41" s="20">
        <f>Kampfrichter!E41</f>
        <v>5</v>
      </c>
    </row>
    <row r="42" spans="1:33" s="2" customFormat="1" x14ac:dyDescent="0.3">
      <c r="A42" s="19" t="s">
        <v>57</v>
      </c>
      <c r="B42" s="33">
        <f>B44/B41</f>
        <v>19</v>
      </c>
      <c r="C42" s="125"/>
      <c r="D42" s="125"/>
      <c r="E42" s="125" t="e">
        <f t="shared" ref="E42" si="12">E38/E41</f>
        <v>#DIV/0!</v>
      </c>
      <c r="F42" s="125"/>
      <c r="G42" s="33" t="e">
        <f>G38/G41</f>
        <v>#DIV/0!</v>
      </c>
      <c r="H42" s="33"/>
      <c r="I42" s="33" t="e">
        <f>I38/I41</f>
        <v>#DIV/0!</v>
      </c>
      <c r="K42" s="33" t="e">
        <f>K38/K41</f>
        <v>#DIV/0!</v>
      </c>
      <c r="L42" s="125"/>
      <c r="M42" s="125" t="e">
        <f t="shared" ref="M42" si="13">M38/M41</f>
        <v>#DIV/0!</v>
      </c>
      <c r="N42" s="33"/>
      <c r="O42" s="33" t="e">
        <f t="shared" ref="O42:U42" si="14">O38/O41</f>
        <v>#DIV/0!</v>
      </c>
      <c r="P42" s="33" t="e">
        <f t="shared" si="14"/>
        <v>#DIV/0!</v>
      </c>
      <c r="Q42" s="33" t="e">
        <f t="shared" si="14"/>
        <v>#DIV/0!</v>
      </c>
      <c r="R42" s="33" t="e">
        <f t="shared" si="14"/>
        <v>#DIV/0!</v>
      </c>
      <c r="S42" s="33" t="e">
        <f t="shared" si="14"/>
        <v>#DIV/0!</v>
      </c>
      <c r="T42" s="33" t="e">
        <f t="shared" si="14"/>
        <v>#DIV/0!</v>
      </c>
      <c r="U42" s="33" t="e">
        <f t="shared" si="14"/>
        <v>#DIV/0!</v>
      </c>
      <c r="V42" s="33"/>
      <c r="W42" s="33" t="e">
        <f>W38/W41</f>
        <v>#DIV/0!</v>
      </c>
      <c r="X42" s="125"/>
      <c r="Y42" s="125" t="e">
        <f>Y38/Y41</f>
        <v>#DIV/0!</v>
      </c>
      <c r="Z42" s="125"/>
      <c r="AA42" s="125" t="e">
        <f>AA38/AA41</f>
        <v>#DIV/0!</v>
      </c>
      <c r="AB42" s="33"/>
      <c r="AC42" s="33"/>
      <c r="AD42" s="33"/>
      <c r="AE42" s="33" t="e">
        <f>AE38/AE41</f>
        <v>#DIV/0!</v>
      </c>
      <c r="AF42" s="33">
        <f>AF38/AF41</f>
        <v>1.2</v>
      </c>
      <c r="AG42" s="33"/>
    </row>
    <row r="43" spans="1:33" x14ac:dyDescent="0.3">
      <c r="A43" s="110" t="s">
        <v>55</v>
      </c>
      <c r="B43" s="33">
        <f>COUNTIF(AG11:AG20,"&gt;-1")+COUNTIF(AG28:AG36,"&gt;-1")</f>
        <v>19</v>
      </c>
      <c r="C43" s="125"/>
      <c r="D43" s="125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20"/>
    </row>
    <row r="44" spans="1:33" x14ac:dyDescent="0.3">
      <c r="A44" s="19" t="s">
        <v>56</v>
      </c>
      <c r="B44" s="20">
        <f>B43*5</f>
        <v>95</v>
      </c>
      <c r="C44" s="123"/>
      <c r="D44" s="123"/>
      <c r="E44" s="123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20"/>
    </row>
    <row r="45" spans="1:33" x14ac:dyDescent="0.3"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20"/>
    </row>
    <row r="46" spans="1:33" x14ac:dyDescent="0.3">
      <c r="A46" s="19"/>
      <c r="B46" s="20"/>
      <c r="C46" s="123"/>
      <c r="D46" s="123"/>
      <c r="E46" s="123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20"/>
    </row>
    <row r="49" spans="2:2" x14ac:dyDescent="0.3">
      <c r="B49" s="121"/>
    </row>
    <row r="50" spans="2:2" x14ac:dyDescent="0.3">
      <c r="B50" s="121"/>
    </row>
    <row r="51" spans="2:2" x14ac:dyDescent="0.3">
      <c r="B51" s="121"/>
    </row>
    <row r="52" spans="2:2" x14ac:dyDescent="0.3">
      <c r="B52" s="121"/>
    </row>
  </sheetData>
  <mergeCells count="20">
    <mergeCell ref="L9:M9"/>
    <mergeCell ref="L26:M26"/>
    <mergeCell ref="D9:E9"/>
    <mergeCell ref="D26:E26"/>
    <mergeCell ref="AB9:AE9"/>
    <mergeCell ref="AB26:AE26"/>
    <mergeCell ref="F9:G9"/>
    <mergeCell ref="F26:G26"/>
    <mergeCell ref="H9:I9"/>
    <mergeCell ref="H26:I26"/>
    <mergeCell ref="N9:O9"/>
    <mergeCell ref="N26:O26"/>
    <mergeCell ref="V26:W26"/>
    <mergeCell ref="V9:W9"/>
    <mergeCell ref="J9:K9"/>
    <mergeCell ref="X9:Y9"/>
    <mergeCell ref="X26:Y26"/>
    <mergeCell ref="Z9:AA9"/>
    <mergeCell ref="J26:K26"/>
    <mergeCell ref="Z26:AA26"/>
  </mergeCells>
  <pageMargins left="0.25" right="0.25" top="0.75" bottom="0.75" header="0.3" footer="0.3"/>
  <pageSetup paperSize="9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Kampfrichter</vt:lpstr>
      <vt:lpstr>KampfrichterEinsatz</vt:lpstr>
    </vt:vector>
  </TitlesOfParts>
  <Company>KMU-InternetDienste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Bachmann</dc:creator>
  <cp:lastModifiedBy>Thomas</cp:lastModifiedBy>
  <cp:lastPrinted>2014-11-15T06:23:00Z</cp:lastPrinted>
  <dcterms:created xsi:type="dcterms:W3CDTF">2010-11-12T08:30:11Z</dcterms:created>
  <dcterms:modified xsi:type="dcterms:W3CDTF">2021-10-23T16:38:02Z</dcterms:modified>
</cp:coreProperties>
</file>